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hwsd\UserFiles$\kevin\Desktop\Budget\2021\"/>
    </mc:Choice>
  </mc:AlternateContent>
  <xr:revisionPtr revIDLastSave="0" documentId="13_ncr:1_{B00C0FEC-16B1-4EC2-8E99-D745F01C79C7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Water 1" sheetId="6" r:id="rId1"/>
    <sheet name="San 1" sheetId="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1" i="6" l="1"/>
  <c r="D134" i="6" l="1"/>
  <c r="D19" i="6"/>
  <c r="G19" i="6" l="1"/>
  <c r="G134" i="6" l="1"/>
  <c r="G28" i="6" l="1"/>
  <c r="G52" i="7" l="1"/>
  <c r="F111" i="7" l="1"/>
  <c r="D111" i="7"/>
  <c r="G91" i="7"/>
  <c r="F91" i="7"/>
  <c r="E91" i="7"/>
  <c r="D91" i="7"/>
  <c r="C91" i="7"/>
  <c r="G87" i="7"/>
  <c r="F87" i="7"/>
  <c r="E87" i="7"/>
  <c r="D87" i="7"/>
  <c r="C87" i="7"/>
  <c r="G82" i="7"/>
  <c r="F82" i="7"/>
  <c r="E82" i="7"/>
  <c r="D82" i="7"/>
  <c r="C82" i="7"/>
  <c r="G78" i="7"/>
  <c r="F78" i="7"/>
  <c r="E78" i="7"/>
  <c r="D78" i="7"/>
  <c r="C78" i="7"/>
  <c r="G71" i="7"/>
  <c r="F71" i="7"/>
  <c r="E71" i="7"/>
  <c r="D71" i="7"/>
  <c r="C71" i="7"/>
  <c r="F52" i="7"/>
  <c r="E52" i="7"/>
  <c r="D52" i="7"/>
  <c r="C52" i="7"/>
  <c r="G47" i="7"/>
  <c r="F47" i="7"/>
  <c r="E47" i="7"/>
  <c r="D47" i="7"/>
  <c r="C47" i="7"/>
  <c r="G25" i="7"/>
  <c r="F25" i="7"/>
  <c r="E25" i="7"/>
  <c r="D25" i="7"/>
  <c r="C25" i="7"/>
  <c r="G21" i="7"/>
  <c r="F21" i="7"/>
  <c r="E21" i="7"/>
  <c r="D21" i="7"/>
  <c r="C21" i="7"/>
  <c r="G17" i="7"/>
  <c r="F17" i="7"/>
  <c r="E17" i="7"/>
  <c r="D17" i="7"/>
  <c r="C17" i="7"/>
  <c r="G13" i="7"/>
  <c r="F13" i="7"/>
  <c r="E13" i="7"/>
  <c r="D13" i="7"/>
  <c r="C13" i="7"/>
  <c r="F134" i="6"/>
  <c r="E134" i="6"/>
  <c r="C134" i="6"/>
  <c r="G128" i="6"/>
  <c r="F128" i="6"/>
  <c r="E128" i="6"/>
  <c r="D128" i="6"/>
  <c r="C128" i="6"/>
  <c r="G110" i="6"/>
  <c r="F110" i="6"/>
  <c r="E110" i="6"/>
  <c r="D110" i="6"/>
  <c r="C110" i="6"/>
  <c r="G101" i="6"/>
  <c r="F101" i="6"/>
  <c r="D101" i="6"/>
  <c r="C101" i="6"/>
  <c r="G93" i="6"/>
  <c r="F93" i="6"/>
  <c r="E93" i="6"/>
  <c r="D93" i="6"/>
  <c r="C93" i="6"/>
  <c r="G67" i="6"/>
  <c r="F67" i="6"/>
  <c r="E67" i="6"/>
  <c r="D67" i="6"/>
  <c r="C67" i="6"/>
  <c r="G57" i="6"/>
  <c r="F57" i="6"/>
  <c r="E57" i="6"/>
  <c r="D57" i="6"/>
  <c r="C57" i="6"/>
  <c r="G37" i="6"/>
  <c r="F37" i="6"/>
  <c r="E37" i="6"/>
  <c r="D37" i="6"/>
  <c r="C37" i="6"/>
  <c r="F28" i="6"/>
  <c r="E28" i="6"/>
  <c r="D28" i="6"/>
  <c r="C28" i="6"/>
  <c r="F19" i="6"/>
  <c r="E19" i="6"/>
  <c r="C19" i="6"/>
  <c r="G12" i="6"/>
  <c r="F12" i="6"/>
  <c r="E12" i="6"/>
  <c r="D12" i="6"/>
  <c r="C12" i="6"/>
  <c r="D93" i="7" l="1"/>
  <c r="C27" i="7"/>
  <c r="D27" i="7"/>
  <c r="C93" i="7"/>
  <c r="G93" i="7"/>
  <c r="E93" i="7"/>
  <c r="F93" i="7"/>
  <c r="E27" i="7"/>
  <c r="F27" i="7"/>
  <c r="G27" i="7"/>
  <c r="E39" i="6"/>
  <c r="F39" i="6"/>
  <c r="F136" i="6"/>
  <c r="C39" i="6"/>
  <c r="G39" i="6"/>
  <c r="C136" i="6"/>
  <c r="E136" i="6"/>
  <c r="D136" i="6"/>
  <c r="D39" i="6"/>
  <c r="G136" i="6"/>
  <c r="C109" i="7" l="1"/>
  <c r="D109" i="7"/>
  <c r="D112" i="7" s="1"/>
  <c r="D139" i="6"/>
  <c r="D142" i="6" s="1"/>
  <c r="G109" i="7"/>
  <c r="F109" i="7"/>
  <c r="F112" i="7" s="1"/>
  <c r="G139" i="6"/>
  <c r="F139" i="6"/>
  <c r="F142" i="6" s="1"/>
  <c r="G112" i="7" l="1"/>
  <c r="G142" i="6"/>
</calcChain>
</file>

<file path=xl/sharedStrings.xml><?xml version="1.0" encoding="utf-8"?>
<sst xmlns="http://schemas.openxmlformats.org/spreadsheetml/2006/main" count="230" uniqueCount="125">
  <si>
    <t>Account #</t>
  </si>
  <si>
    <t>Description</t>
  </si>
  <si>
    <t>Actual</t>
  </si>
  <si>
    <t>Budget</t>
  </si>
  <si>
    <t>Estimate</t>
  </si>
  <si>
    <t>Taxes</t>
  </si>
  <si>
    <t>Operating Revenue</t>
  </si>
  <si>
    <t>Water Assessments</t>
  </si>
  <si>
    <t>Total Operating Revenue</t>
  </si>
  <si>
    <t>Non-Operating Revenue</t>
  </si>
  <si>
    <t>Interest Income</t>
  </si>
  <si>
    <t>Late Charges &amp; Reconnect Fees</t>
  </si>
  <si>
    <t>Sales of Fixed Assets</t>
  </si>
  <si>
    <t>Total Non-Operating Revenue</t>
  </si>
  <si>
    <t>Other Financing Sources</t>
  </si>
  <si>
    <t>Maintenance Contract (Sanitation Dist.)</t>
  </si>
  <si>
    <t>Billing Fees (Sanitation District)</t>
  </si>
  <si>
    <t>Tap Fees</t>
  </si>
  <si>
    <t>Total Other Financing Sources</t>
  </si>
  <si>
    <t>Miscellaneous Income</t>
  </si>
  <si>
    <t>GRAND TOTAL REVENUES</t>
  </si>
  <si>
    <t>STRATMOOR HILLS WATER DISTRICT</t>
  </si>
  <si>
    <t>REVENUE DETAIL</t>
  </si>
  <si>
    <t>EXPENDITURE DETAIL</t>
  </si>
  <si>
    <t>Personnel Costs</t>
  </si>
  <si>
    <t>FICA Expense</t>
  </si>
  <si>
    <t>Retirement Expense</t>
  </si>
  <si>
    <t>Unemployment Insurance</t>
  </si>
  <si>
    <t>Worker's Compensation Insurance</t>
  </si>
  <si>
    <t>Employee Health Insurance</t>
  </si>
  <si>
    <t>Total Personnel Costs</t>
  </si>
  <si>
    <t>Supplies &amp; Materials</t>
  </si>
  <si>
    <t>Safety Supplies</t>
  </si>
  <si>
    <t>Repairs &amp; Maintenance</t>
  </si>
  <si>
    <t>Distribution System Maintenance</t>
  </si>
  <si>
    <t>Purchased Services</t>
  </si>
  <si>
    <t>Licenses &amp; Fees</t>
  </si>
  <si>
    <t>Office Supplies</t>
  </si>
  <si>
    <t>Office Equipment &amp; Maintenance</t>
  </si>
  <si>
    <t>Audit</t>
  </si>
  <si>
    <t>Election Expense</t>
  </si>
  <si>
    <t>Engineering</t>
  </si>
  <si>
    <t>Gas &amp; Oil</t>
  </si>
  <si>
    <t>FVA O&amp;M, Water &amp; Conveyance</t>
  </si>
  <si>
    <t xml:space="preserve">Miscellaneous </t>
  </si>
  <si>
    <t>Debt Service</t>
  </si>
  <si>
    <t>FVA Prinicple &amp; Interest</t>
  </si>
  <si>
    <t>Insurance</t>
  </si>
  <si>
    <t>Director's Bond</t>
  </si>
  <si>
    <t>Directors &amp; Officers Insurance</t>
  </si>
  <si>
    <t xml:space="preserve">Auto </t>
  </si>
  <si>
    <t>Commercial Umbrella</t>
  </si>
  <si>
    <t xml:space="preserve">Commercial </t>
  </si>
  <si>
    <t>Office Building Maintenance</t>
  </si>
  <si>
    <t>Dues &amp; Subscriptions</t>
  </si>
  <si>
    <t>Legal</t>
  </si>
  <si>
    <t>Postage</t>
  </si>
  <si>
    <t>Deposit Interest Expense</t>
  </si>
  <si>
    <t>Meeting Expense</t>
  </si>
  <si>
    <t>Supplies &amp; Chemicals</t>
  </si>
  <si>
    <t>Tax Collection Expense</t>
  </si>
  <si>
    <t>Testing &amp; Analysis</t>
  </si>
  <si>
    <t>Uniforms</t>
  </si>
  <si>
    <t>Utilities</t>
  </si>
  <si>
    <t>Vehicle &amp; Equipment Maintenance</t>
  </si>
  <si>
    <t>Water Main Rehabilitation</t>
  </si>
  <si>
    <t>Equipment Leases</t>
  </si>
  <si>
    <t>Credit/Debit Card Charges</t>
  </si>
  <si>
    <t>Total Suppies &amp; Materials</t>
  </si>
  <si>
    <t>Total Purchased Services</t>
  </si>
  <si>
    <t>Total Repairs &amp; Maintenace</t>
  </si>
  <si>
    <t>Miscellaneous Expense</t>
  </si>
  <si>
    <t>Total Miscellaneous</t>
  </si>
  <si>
    <t>Total Debt Service</t>
  </si>
  <si>
    <t>Capital Outlay</t>
  </si>
  <si>
    <t>Fund Balances, Beginning of Year</t>
  </si>
  <si>
    <t>Fund Balances, End of Year</t>
  </si>
  <si>
    <t>Outside Labor</t>
  </si>
  <si>
    <t>Bad Debts</t>
  </si>
  <si>
    <t>Capital Expenditures</t>
  </si>
  <si>
    <t>Total Capital Expenditures</t>
  </si>
  <si>
    <t>Plant Maintenance</t>
  </si>
  <si>
    <t>STRATMOOR HILLS SANITATION DISTRICT</t>
  </si>
  <si>
    <t>Sanitation Assessment</t>
  </si>
  <si>
    <t>Bank Fees</t>
  </si>
  <si>
    <t>Maintenance Contract</t>
  </si>
  <si>
    <t>Sewage Treatment</t>
  </si>
  <si>
    <t>Collection System Maintenance</t>
  </si>
  <si>
    <t>Equipment/Vehicle Maintenance</t>
  </si>
  <si>
    <t>Collection System Rehabilitation</t>
  </si>
  <si>
    <t>Principal &amp; Interest</t>
  </si>
  <si>
    <t>GRAND TOTAL EXPENDITURES</t>
  </si>
  <si>
    <t>Training &amp; Travel</t>
  </si>
  <si>
    <t>Billing Expenses</t>
  </si>
  <si>
    <t>Meeting Expense (Board Salaries)</t>
  </si>
  <si>
    <t>Billing Expense (On-line Bill Pay)</t>
  </si>
  <si>
    <r>
      <t>Small Tools (</t>
    </r>
    <r>
      <rPr>
        <sz val="14"/>
        <rFont val="Times New Roman"/>
        <family val="1"/>
      </rPr>
      <t>Equipment</t>
    </r>
    <r>
      <rPr>
        <sz val="14"/>
        <color theme="1"/>
        <rFont val="Times New Roman"/>
        <family val="1"/>
      </rPr>
      <t>)</t>
    </r>
  </si>
  <si>
    <t xml:space="preserve"> </t>
  </si>
  <si>
    <t>Construction Water Income</t>
  </si>
  <si>
    <t>Rental Income (Tower)</t>
  </si>
  <si>
    <t>Cost of Water (Raw)</t>
  </si>
  <si>
    <t>Telephone / Internet</t>
  </si>
  <si>
    <t>Bank Charges (incl. NSF)</t>
  </si>
  <si>
    <t>Excess (Deficiency) Revenues and Other Sources Over (Under) Expenditures and Other Uses</t>
  </si>
  <si>
    <t>N.S.F.  Check Fees</t>
  </si>
  <si>
    <t>SRF Loan Interest Expense</t>
  </si>
  <si>
    <t>SRF Loan Principle Expense</t>
  </si>
  <si>
    <t>Property Taxes (General Fund)</t>
  </si>
  <si>
    <t>Specific Ownership Taxes (General Fund)</t>
  </si>
  <si>
    <t>Total Taxes (General Fund)</t>
  </si>
  <si>
    <t>Salaries &amp; Wages Operations</t>
  </si>
  <si>
    <t>Grant Projects (CRWA)</t>
  </si>
  <si>
    <t>SRF Loan (CWRPA)</t>
  </si>
  <si>
    <t>Water Storage Tank Painting</t>
  </si>
  <si>
    <t>Water Lease Income (Laughlin Ditch)</t>
  </si>
  <si>
    <t>Water Treatment Plant (with AF $)</t>
  </si>
  <si>
    <t>Grant Funding (CWRPDA/CRWA)</t>
  </si>
  <si>
    <t>Air Force Capital Contribution (ESA)</t>
  </si>
  <si>
    <t>Air Force Operating Contribution (ESA)</t>
  </si>
  <si>
    <t>2021 WATER FUND ENTERPRISE BUDGET</t>
  </si>
  <si>
    <t>2020 YTD</t>
  </si>
  <si>
    <t>2021 BUDGET</t>
  </si>
  <si>
    <t xml:space="preserve"> 2021 BUDGET</t>
  </si>
  <si>
    <t>as of 11/01</t>
  </si>
  <si>
    <t>as of 11/1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</si>
</sst>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4"/>
      <color rgb="FF0070C0"/>
      <name val="Times New Roman"/>
      <family val="1"/>
    </font>
    <font>
      <sz val="11"/>
      <color rgb="FF0070C0"/>
      <name val="Calibri"/>
      <family val="2"/>
    </font>
    <font>
      <b/>
      <sz val="14"/>
      <color rgb="FF0070C0"/>
      <name val="Times New Roman"/>
      <family val="1"/>
    </font>
    <font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2" fillId="0" borderId="0" xfId="0" applyFont="1" applyFill="1"/>
    <xf numFmtId="9" fontId="0" fillId="2" borderId="0" xfId="0" applyNumberFormat="1" applyFill="1"/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2" borderId="0" xfId="1" applyNumberFormat="1" applyFont="1" applyFill="1"/>
    <xf numFmtId="164" fontId="2" fillId="2" borderId="0" xfId="1" applyNumberFormat="1" applyFont="1" applyFill="1"/>
    <xf numFmtId="164" fontId="4" fillId="2" borderId="0" xfId="1" applyNumberFormat="1" applyFont="1" applyFill="1"/>
    <xf numFmtId="164" fontId="2" fillId="2" borderId="1" xfId="1" applyNumberFormat="1" applyFont="1" applyFill="1" applyBorder="1"/>
    <xf numFmtId="164" fontId="2" fillId="2" borderId="0" xfId="0" applyNumberFormat="1" applyFont="1" applyFill="1"/>
    <xf numFmtId="164" fontId="3" fillId="2" borderId="2" xfId="0" applyNumberFormat="1" applyFont="1" applyFill="1" applyBorder="1"/>
    <xf numFmtId="164" fontId="5" fillId="2" borderId="2" xfId="1" applyNumberFormat="1" applyFont="1" applyFill="1" applyBorder="1"/>
    <xf numFmtId="1" fontId="3" fillId="2" borderId="0" xfId="1" applyNumberFormat="1" applyFont="1" applyFill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2" fillId="2" borderId="3" xfId="1" applyNumberFormat="1" applyFont="1" applyFill="1" applyBorder="1"/>
    <xf numFmtId="164" fontId="4" fillId="2" borderId="1" xfId="1" applyNumberFormat="1" applyFont="1" applyFill="1" applyBorder="1"/>
    <xf numFmtId="164" fontId="2" fillId="2" borderId="0" xfId="1" applyNumberFormat="1" applyFont="1" applyFill="1" applyBorder="1"/>
    <xf numFmtId="0" fontId="3" fillId="2" borderId="0" xfId="0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44" fontId="2" fillId="2" borderId="0" xfId="1" applyFont="1" applyFill="1" applyAlignment="1">
      <alignment horizontal="center"/>
    </xf>
    <xf numFmtId="164" fontId="3" fillId="2" borderId="0" xfId="0" applyNumberFormat="1" applyFont="1" applyFill="1" applyBorder="1"/>
    <xf numFmtId="164" fontId="4" fillId="2" borderId="0" xfId="0" applyNumberFormat="1" applyFont="1" applyFill="1"/>
    <xf numFmtId="164" fontId="4" fillId="2" borderId="0" xfId="1" applyNumberFormat="1" applyFont="1" applyFill="1" applyBorder="1" applyAlignment="1">
      <alignment horizontal="center"/>
    </xf>
    <xf numFmtId="164" fontId="4" fillId="2" borderId="3" xfId="1" applyNumberFormat="1" applyFont="1" applyFill="1" applyBorder="1"/>
    <xf numFmtId="0" fontId="7" fillId="2" borderId="0" xfId="0" applyFont="1" applyFill="1"/>
    <xf numFmtId="164" fontId="4" fillId="2" borderId="0" xfId="1" applyNumberFormat="1" applyFont="1" applyFill="1" applyBorder="1"/>
    <xf numFmtId="164" fontId="5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9" fontId="0" fillId="0" borderId="0" xfId="0" applyNumberFormat="1"/>
    <xf numFmtId="0" fontId="4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164" fontId="8" fillId="2" borderId="0" xfId="1" applyNumberFormat="1" applyFont="1" applyFill="1"/>
    <xf numFmtId="9" fontId="6" fillId="0" borderId="0" xfId="0" applyNumberFormat="1" applyFont="1"/>
    <xf numFmtId="9" fontId="9" fillId="2" borderId="0" xfId="2" applyNumberFormat="1" applyFont="1" applyFill="1"/>
    <xf numFmtId="0" fontId="9" fillId="0" borderId="0" xfId="0" applyFont="1"/>
    <xf numFmtId="0" fontId="9" fillId="2" borderId="0" xfId="0" applyFont="1" applyFill="1"/>
    <xf numFmtId="165" fontId="2" fillId="2" borderId="0" xfId="1" applyNumberFormat="1" applyFont="1" applyFill="1" applyAlignment="1">
      <alignment horizontal="center"/>
    </xf>
    <xf numFmtId="9" fontId="9" fillId="0" borderId="0" xfId="0" applyNumberFormat="1" applyFont="1"/>
    <xf numFmtId="0" fontId="8" fillId="0" borderId="0" xfId="0" applyFont="1" applyAlignment="1">
      <alignment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64" fontId="10" fillId="2" borderId="0" xfId="1" applyNumberFormat="1" applyFont="1" applyFill="1"/>
    <xf numFmtId="0" fontId="8" fillId="2" borderId="0" xfId="0" applyFont="1" applyFill="1"/>
    <xf numFmtId="164" fontId="8" fillId="2" borderId="0" xfId="1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/>
    <xf numFmtId="165" fontId="8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11" fillId="2" borderId="0" xfId="1" applyNumberFormat="1" applyFont="1" applyFill="1"/>
    <xf numFmtId="0" fontId="11" fillId="0" borderId="0" xfId="0" applyFont="1"/>
    <xf numFmtId="164" fontId="8" fillId="2" borderId="0" xfId="1" applyNumberFormat="1" applyFont="1" applyFill="1" applyBorder="1" applyAlignment="1">
      <alignment horizontal="center"/>
    </xf>
    <xf numFmtId="164" fontId="2" fillId="0" borderId="0" xfId="0" applyNumberFormat="1" applyFont="1" applyFill="1"/>
    <xf numFmtId="164" fontId="2" fillId="0" borderId="0" xfId="1" applyNumberFormat="1" applyFont="1" applyFill="1"/>
    <xf numFmtId="164" fontId="4" fillId="3" borderId="0" xfId="1" applyNumberFormat="1" applyFont="1" applyFill="1"/>
    <xf numFmtId="0" fontId="3" fillId="0" borderId="0" xfId="0" applyFont="1" applyAlignment="1">
      <alignment horizontal="center"/>
    </xf>
    <xf numFmtId="164" fontId="4" fillId="0" borderId="0" xfId="1" applyNumberFormat="1" applyFont="1" applyFill="1"/>
    <xf numFmtId="164" fontId="4" fillId="0" borderId="0" xfId="0" applyNumberFormat="1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CBB48-D4A4-4144-BA2D-3734E1D4F9EB}">
  <sheetPr>
    <pageSetUpPr fitToPage="1"/>
  </sheetPr>
  <dimension ref="A1:I155"/>
  <sheetViews>
    <sheetView topLeftCell="A37" zoomScaleNormal="100" workbookViewId="0">
      <selection activeCell="D60" sqref="D60"/>
    </sheetView>
  </sheetViews>
  <sheetFormatPr defaultRowHeight="18.75" x14ac:dyDescent="0.3"/>
  <cols>
    <col min="1" max="1" width="17.42578125" style="2" customWidth="1"/>
    <col min="2" max="2" width="46.28515625" style="1" customWidth="1"/>
    <col min="3" max="4" width="16.7109375" style="10" customWidth="1"/>
    <col min="5" max="5" width="16.140625" style="11" bestFit="1" customWidth="1"/>
    <col min="6" max="6" width="19.85546875" style="11" bestFit="1" customWidth="1"/>
    <col min="7" max="7" width="18.85546875" style="11" customWidth="1"/>
    <col min="8" max="8" width="5.140625" customWidth="1"/>
  </cols>
  <sheetData>
    <row r="1" spans="1:8" x14ac:dyDescent="0.3">
      <c r="A1" s="73" t="s">
        <v>21</v>
      </c>
      <c r="B1" s="73"/>
      <c r="C1" s="73"/>
      <c r="D1" s="73"/>
      <c r="E1" s="73"/>
      <c r="F1" s="73"/>
      <c r="G1" s="73"/>
    </row>
    <row r="2" spans="1:8" x14ac:dyDescent="0.3">
      <c r="A2" s="73" t="s">
        <v>119</v>
      </c>
      <c r="B2" s="73"/>
      <c r="C2" s="73"/>
      <c r="D2" s="73"/>
      <c r="E2" s="73"/>
      <c r="F2" s="73"/>
      <c r="G2" s="73"/>
    </row>
    <row r="3" spans="1:8" x14ac:dyDescent="0.3">
      <c r="A3" s="44"/>
      <c r="B3" s="44"/>
      <c r="C3" s="15"/>
      <c r="D3" s="15"/>
      <c r="E3" s="15"/>
      <c r="F3" s="15"/>
      <c r="G3" s="15"/>
    </row>
    <row r="4" spans="1:8" x14ac:dyDescent="0.3">
      <c r="A4" s="73" t="s">
        <v>22</v>
      </c>
      <c r="B4" s="73"/>
      <c r="C4" s="73"/>
      <c r="D4" s="73"/>
      <c r="E4" s="73"/>
      <c r="F4" s="73"/>
      <c r="G4" s="73"/>
      <c r="H4" s="12"/>
    </row>
    <row r="6" spans="1:8" x14ac:dyDescent="0.3">
      <c r="A6" s="44"/>
      <c r="B6" s="3"/>
      <c r="C6" s="15">
        <v>2019</v>
      </c>
      <c r="D6" s="15">
        <v>2020</v>
      </c>
      <c r="E6" s="15" t="s">
        <v>120</v>
      </c>
      <c r="F6" s="15">
        <v>2020</v>
      </c>
      <c r="G6" s="15">
        <v>2021</v>
      </c>
    </row>
    <row r="7" spans="1:8" x14ac:dyDescent="0.3">
      <c r="A7" s="4" t="s">
        <v>0</v>
      </c>
      <c r="B7" s="4" t="s">
        <v>1</v>
      </c>
      <c r="C7" s="16" t="s">
        <v>2</v>
      </c>
      <c r="D7" s="16" t="s">
        <v>3</v>
      </c>
      <c r="E7" s="49" t="s">
        <v>123</v>
      </c>
      <c r="F7" s="16" t="s">
        <v>4</v>
      </c>
      <c r="G7" s="16" t="s">
        <v>3</v>
      </c>
    </row>
    <row r="8" spans="1:8" x14ac:dyDescent="0.3">
      <c r="F8" s="17"/>
      <c r="G8" s="17"/>
    </row>
    <row r="9" spans="1:8" x14ac:dyDescent="0.3">
      <c r="B9" s="44" t="s">
        <v>5</v>
      </c>
      <c r="F9" s="17"/>
      <c r="G9" s="17"/>
    </row>
    <row r="10" spans="1:8" x14ac:dyDescent="0.3">
      <c r="A10" s="2">
        <v>5010</v>
      </c>
      <c r="B10" s="1" t="s">
        <v>107</v>
      </c>
      <c r="C10" s="18">
        <v>74.84</v>
      </c>
      <c r="D10" s="19">
        <v>0</v>
      </c>
      <c r="E10" s="18">
        <v>0</v>
      </c>
      <c r="F10" s="19">
        <v>0</v>
      </c>
      <c r="G10" s="19">
        <v>0</v>
      </c>
    </row>
    <row r="11" spans="1:8" x14ac:dyDescent="0.3">
      <c r="A11" s="2">
        <v>5020</v>
      </c>
      <c r="B11" s="1" t="s">
        <v>108</v>
      </c>
      <c r="C11" s="18">
        <v>0</v>
      </c>
      <c r="D11" s="18">
        <v>0</v>
      </c>
      <c r="E11" s="18">
        <v>0</v>
      </c>
      <c r="F11" s="19">
        <v>0</v>
      </c>
      <c r="G11" s="19">
        <v>0</v>
      </c>
    </row>
    <row r="12" spans="1:8" x14ac:dyDescent="0.3">
      <c r="B12" s="1" t="s">
        <v>109</v>
      </c>
      <c r="C12" s="20">
        <f>SUM(C10:C11)</f>
        <v>74.84</v>
      </c>
      <c r="D12" s="20">
        <f>SUM(D10:D11)</f>
        <v>0</v>
      </c>
      <c r="E12" s="20">
        <f t="shared" ref="E12" si="0">SUM(E10:E11)</f>
        <v>0</v>
      </c>
      <c r="F12" s="27">
        <f>SUM(F10:F11)</f>
        <v>0</v>
      </c>
      <c r="G12" s="27">
        <f>SUM(G10:G11)</f>
        <v>0</v>
      </c>
    </row>
    <row r="13" spans="1:8" x14ac:dyDescent="0.3">
      <c r="B13" s="1" t="s">
        <v>97</v>
      </c>
      <c r="C13" s="21"/>
      <c r="D13" s="18"/>
      <c r="E13" s="10"/>
      <c r="F13" s="19"/>
      <c r="G13" s="19"/>
    </row>
    <row r="14" spans="1:8" x14ac:dyDescent="0.3">
      <c r="B14" s="44" t="s">
        <v>6</v>
      </c>
      <c r="C14" s="21"/>
      <c r="D14" s="18"/>
      <c r="E14" s="10"/>
      <c r="F14" s="19"/>
      <c r="G14" s="19"/>
    </row>
    <row r="15" spans="1:8" x14ac:dyDescent="0.3">
      <c r="A15" s="2">
        <v>5110</v>
      </c>
      <c r="B15" s="1" t="s">
        <v>7</v>
      </c>
      <c r="C15" s="18">
        <v>1386636</v>
      </c>
      <c r="D15" s="19">
        <v>1469000</v>
      </c>
      <c r="E15" s="18">
        <v>1169291</v>
      </c>
      <c r="F15" s="19">
        <v>1380607</v>
      </c>
      <c r="G15" s="19">
        <v>1500000</v>
      </c>
      <c r="H15" s="14"/>
    </row>
    <row r="16" spans="1:8" x14ac:dyDescent="0.3">
      <c r="A16" s="2">
        <v>5120</v>
      </c>
      <c r="B16" s="1" t="s">
        <v>98</v>
      </c>
      <c r="C16" s="18">
        <v>10185</v>
      </c>
      <c r="D16" s="19">
        <v>13000</v>
      </c>
      <c r="E16" s="18">
        <v>3851</v>
      </c>
      <c r="F16" s="19">
        <v>5000</v>
      </c>
      <c r="G16" s="19">
        <v>10000</v>
      </c>
      <c r="H16" s="47"/>
    </row>
    <row r="17" spans="1:8" x14ac:dyDescent="0.3">
      <c r="A17" s="9">
        <v>5121</v>
      </c>
      <c r="B17" s="46" t="s">
        <v>114</v>
      </c>
      <c r="C17" s="18">
        <v>13096</v>
      </c>
      <c r="D17" s="19">
        <v>15000</v>
      </c>
      <c r="E17" s="18">
        <v>12291</v>
      </c>
      <c r="F17" s="19">
        <v>15000</v>
      </c>
      <c r="G17" s="19">
        <v>15000</v>
      </c>
      <c r="H17" s="47"/>
    </row>
    <row r="18" spans="1:8" x14ac:dyDescent="0.3">
      <c r="A18" s="2">
        <v>5113</v>
      </c>
      <c r="B18" s="46" t="s">
        <v>118</v>
      </c>
      <c r="C18" s="18">
        <v>0</v>
      </c>
      <c r="D18" s="18">
        <v>50000</v>
      </c>
      <c r="E18" s="18">
        <v>6310</v>
      </c>
      <c r="F18" s="19">
        <v>50000</v>
      </c>
      <c r="G18" s="74">
        <v>250000</v>
      </c>
    </row>
    <row r="19" spans="1:8" x14ac:dyDescent="0.3">
      <c r="B19" s="1" t="s">
        <v>8</v>
      </c>
      <c r="C19" s="20">
        <f>SUM(C15:C18)</f>
        <v>1409917</v>
      </c>
      <c r="D19" s="20">
        <f>D15+D16+D18+D17</f>
        <v>1547000</v>
      </c>
      <c r="E19" s="20">
        <f>SUM(E15:E18)</f>
        <v>1191743</v>
      </c>
      <c r="F19" s="27">
        <f>SUM(F15:F18)</f>
        <v>1450607</v>
      </c>
      <c r="G19" s="27">
        <f>SUM(G15:G18)</f>
        <v>1775000</v>
      </c>
    </row>
    <row r="20" spans="1:8" x14ac:dyDescent="0.3">
      <c r="B20" s="68"/>
      <c r="C20" s="21"/>
      <c r="D20" s="21"/>
      <c r="E20" s="10"/>
      <c r="F20" s="19"/>
      <c r="G20" s="67"/>
    </row>
    <row r="21" spans="1:8" x14ac:dyDescent="0.3">
      <c r="B21" s="44" t="s">
        <v>9</v>
      </c>
      <c r="C21" s="21"/>
      <c r="D21" s="21"/>
      <c r="E21" s="10"/>
      <c r="F21" s="19"/>
      <c r="G21" s="19"/>
    </row>
    <row r="22" spans="1:8" x14ac:dyDescent="0.3">
      <c r="A22" s="2">
        <v>5260</v>
      </c>
      <c r="B22" s="1" t="s">
        <v>104</v>
      </c>
      <c r="C22" s="18">
        <v>300</v>
      </c>
      <c r="D22" s="18">
        <v>400</v>
      </c>
      <c r="E22" s="19">
        <v>160</v>
      </c>
      <c r="F22" s="19">
        <v>250</v>
      </c>
      <c r="G22" s="19">
        <v>400</v>
      </c>
    </row>
    <row r="23" spans="1:8" x14ac:dyDescent="0.3">
      <c r="A23" s="2">
        <v>5210</v>
      </c>
      <c r="B23" s="1" t="s">
        <v>10</v>
      </c>
      <c r="C23" s="18">
        <v>18852</v>
      </c>
      <c r="D23" s="18">
        <v>20000</v>
      </c>
      <c r="E23" s="19">
        <v>6411</v>
      </c>
      <c r="F23" s="19">
        <v>7000</v>
      </c>
      <c r="G23" s="19">
        <v>15000</v>
      </c>
    </row>
    <row r="24" spans="1:8" x14ac:dyDescent="0.3">
      <c r="A24" s="2">
        <v>5250</v>
      </c>
      <c r="B24" s="1" t="s">
        <v>11</v>
      </c>
      <c r="C24" s="18">
        <v>39848</v>
      </c>
      <c r="D24" s="18">
        <v>33000</v>
      </c>
      <c r="E24" s="19">
        <v>13470</v>
      </c>
      <c r="F24" s="19">
        <v>23823</v>
      </c>
      <c r="G24" s="19">
        <v>30000</v>
      </c>
      <c r="H24" s="47"/>
    </row>
    <row r="25" spans="1:8" x14ac:dyDescent="0.3">
      <c r="A25" s="2">
        <v>5240</v>
      </c>
      <c r="B25" s="1" t="s">
        <v>99</v>
      </c>
      <c r="C25" s="18">
        <v>68583</v>
      </c>
      <c r="D25" s="18">
        <v>75000</v>
      </c>
      <c r="E25" s="19">
        <v>57978</v>
      </c>
      <c r="F25" s="19">
        <v>75000</v>
      </c>
      <c r="G25" s="19">
        <v>75000</v>
      </c>
      <c r="H25" s="47"/>
    </row>
    <row r="26" spans="1:8" x14ac:dyDescent="0.3">
      <c r="A26" s="2">
        <v>5230</v>
      </c>
      <c r="B26" s="1" t="s">
        <v>12</v>
      </c>
      <c r="C26" s="18">
        <v>800</v>
      </c>
      <c r="D26" s="18">
        <v>0</v>
      </c>
      <c r="E26" s="19">
        <v>0</v>
      </c>
      <c r="F26" s="19">
        <v>0</v>
      </c>
      <c r="G26" s="19">
        <v>0</v>
      </c>
    </row>
    <row r="27" spans="1:8" x14ac:dyDescent="0.3">
      <c r="A27" s="2">
        <v>5220</v>
      </c>
      <c r="B27" s="1" t="s">
        <v>19</v>
      </c>
      <c r="C27" s="18">
        <v>132</v>
      </c>
      <c r="D27" s="18">
        <v>900</v>
      </c>
      <c r="E27" s="19">
        <v>383</v>
      </c>
      <c r="F27" s="19">
        <v>500</v>
      </c>
      <c r="G27" s="19">
        <v>900</v>
      </c>
    </row>
    <row r="28" spans="1:8" x14ac:dyDescent="0.3">
      <c r="B28" s="1" t="s">
        <v>13</v>
      </c>
      <c r="C28" s="20">
        <f>SUM(C22:C27)</f>
        <v>128515</v>
      </c>
      <c r="D28" s="20">
        <f>SUM(D22:D27)</f>
        <v>129300</v>
      </c>
      <c r="E28" s="20">
        <f>SUM(E22:E27)</f>
        <v>78402</v>
      </c>
      <c r="F28" s="20">
        <f>SUM(F22:F27)</f>
        <v>106573</v>
      </c>
      <c r="G28" s="20">
        <f>SUM(G22:G27)</f>
        <v>121300</v>
      </c>
    </row>
    <row r="29" spans="1:8" x14ac:dyDescent="0.3">
      <c r="C29" s="21"/>
      <c r="D29" s="18"/>
      <c r="E29" s="10"/>
      <c r="F29" s="18"/>
      <c r="G29" s="18"/>
    </row>
    <row r="30" spans="1:8" x14ac:dyDescent="0.3">
      <c r="B30" s="44" t="s">
        <v>14</v>
      </c>
      <c r="C30" s="21"/>
      <c r="D30" s="18"/>
      <c r="E30" s="10"/>
      <c r="F30" s="18"/>
      <c r="G30" s="18"/>
    </row>
    <row r="31" spans="1:8" x14ac:dyDescent="0.3">
      <c r="A31" s="2">
        <v>5331</v>
      </c>
      <c r="B31" s="1" t="s">
        <v>15</v>
      </c>
      <c r="C31" s="18">
        <v>240000</v>
      </c>
      <c r="D31" s="18">
        <v>240000</v>
      </c>
      <c r="E31" s="18">
        <v>180000</v>
      </c>
      <c r="F31" s="19">
        <v>240000</v>
      </c>
      <c r="G31" s="19">
        <v>240000</v>
      </c>
    </row>
    <row r="32" spans="1:8" x14ac:dyDescent="0.3">
      <c r="A32" s="2">
        <v>5332</v>
      </c>
      <c r="B32" s="13" t="s">
        <v>16</v>
      </c>
      <c r="C32" s="18">
        <v>173952</v>
      </c>
      <c r="D32" s="19">
        <v>170000</v>
      </c>
      <c r="E32" s="18">
        <v>135281</v>
      </c>
      <c r="F32" s="19">
        <v>170000</v>
      </c>
      <c r="G32" s="19">
        <v>170000</v>
      </c>
    </row>
    <row r="33" spans="1:7" x14ac:dyDescent="0.3">
      <c r="A33" s="2">
        <v>5310</v>
      </c>
      <c r="B33" s="1" t="s">
        <v>17</v>
      </c>
      <c r="C33" s="18">
        <v>697765</v>
      </c>
      <c r="D33" s="74">
        <v>300000</v>
      </c>
      <c r="E33" s="18">
        <v>295465</v>
      </c>
      <c r="F33" s="19">
        <v>295038</v>
      </c>
      <c r="G33" s="74">
        <v>0</v>
      </c>
    </row>
    <row r="34" spans="1:7" x14ac:dyDescent="0.3">
      <c r="A34" s="2">
        <v>5350</v>
      </c>
      <c r="B34" s="46" t="s">
        <v>117</v>
      </c>
      <c r="C34" s="19">
        <v>0</v>
      </c>
      <c r="D34" s="74">
        <v>860000</v>
      </c>
      <c r="E34" s="19">
        <v>105302</v>
      </c>
      <c r="F34" s="19">
        <v>0</v>
      </c>
      <c r="G34" s="74" t="s">
        <v>97</v>
      </c>
    </row>
    <row r="35" spans="1:7" x14ac:dyDescent="0.3">
      <c r="A35" s="9">
        <v>5360</v>
      </c>
      <c r="B35" s="46" t="s">
        <v>112</v>
      </c>
      <c r="C35" s="19">
        <v>0</v>
      </c>
      <c r="D35" s="74">
        <v>3000000</v>
      </c>
      <c r="E35" s="19">
        <v>0</v>
      </c>
      <c r="F35" s="19">
        <v>0</v>
      </c>
      <c r="G35" s="74">
        <v>3000000</v>
      </c>
    </row>
    <row r="36" spans="1:7" x14ac:dyDescent="0.3">
      <c r="A36" s="2">
        <v>5341</v>
      </c>
      <c r="B36" s="1" t="s">
        <v>116</v>
      </c>
      <c r="C36" s="18">
        <v>0</v>
      </c>
      <c r="D36" s="71">
        <v>5000</v>
      </c>
      <c r="E36" s="18">
        <v>87856</v>
      </c>
      <c r="F36" s="19">
        <v>87856</v>
      </c>
      <c r="G36" s="74">
        <v>0</v>
      </c>
    </row>
    <row r="37" spans="1:7" x14ac:dyDescent="0.3">
      <c r="B37" s="1" t="s">
        <v>18</v>
      </c>
      <c r="C37" s="20">
        <f>SUM(C31:C36)</f>
        <v>1111717</v>
      </c>
      <c r="D37" s="20">
        <f>SUM(D31:D36)</f>
        <v>4575000</v>
      </c>
      <c r="E37" s="20">
        <f>SUM(E31:E36)</f>
        <v>803904</v>
      </c>
      <c r="F37" s="20">
        <f>SUM(F31:F36)</f>
        <v>792894</v>
      </c>
      <c r="G37" s="20">
        <f>SUM(G31:G36)</f>
        <v>3410000</v>
      </c>
    </row>
    <row r="38" spans="1:7" x14ac:dyDescent="0.3">
      <c r="C38" s="21"/>
      <c r="D38" s="21"/>
      <c r="E38" s="10"/>
      <c r="F38" s="18"/>
      <c r="G38" s="18"/>
    </row>
    <row r="39" spans="1:7" ht="19.5" thickBot="1" x14ac:dyDescent="0.35">
      <c r="B39" s="3" t="s">
        <v>20</v>
      </c>
      <c r="C39" s="22">
        <f>C12+C19+C28+C37</f>
        <v>2650223.84</v>
      </c>
      <c r="D39" s="22">
        <f>D12+D19+D28+D37</f>
        <v>6251300</v>
      </c>
      <c r="E39" s="22">
        <f>E12+E19+E28+E37</f>
        <v>2074049</v>
      </c>
      <c r="F39" s="23">
        <f>F12+F19+F28+F37</f>
        <v>2350074</v>
      </c>
      <c r="G39" s="23">
        <f>G12+G19+G28+G37</f>
        <v>5306300</v>
      </c>
    </row>
    <row r="40" spans="1:7" ht="19.5" thickTop="1" x14ac:dyDescent="0.3">
      <c r="E40" s="10"/>
      <c r="F40" s="18"/>
      <c r="G40" s="18"/>
    </row>
    <row r="41" spans="1:7" x14ac:dyDescent="0.3">
      <c r="E41" s="10"/>
      <c r="F41" s="18"/>
      <c r="G41" s="18"/>
    </row>
    <row r="42" spans="1:7" x14ac:dyDescent="0.3">
      <c r="A42" s="73" t="s">
        <v>21</v>
      </c>
      <c r="B42" s="73"/>
      <c r="C42" s="73"/>
      <c r="D42" s="73"/>
      <c r="E42" s="73"/>
      <c r="F42" s="73"/>
      <c r="G42" s="73"/>
    </row>
    <row r="43" spans="1:7" x14ac:dyDescent="0.3">
      <c r="A43" s="73" t="s">
        <v>121</v>
      </c>
      <c r="B43" s="73"/>
      <c r="C43" s="73"/>
      <c r="D43" s="73"/>
      <c r="E43" s="73"/>
      <c r="F43" s="73"/>
      <c r="G43" s="73"/>
    </row>
    <row r="44" spans="1:7" x14ac:dyDescent="0.3">
      <c r="A44" s="44"/>
      <c r="B44" s="44"/>
      <c r="C44" s="15"/>
      <c r="D44" s="15"/>
      <c r="E44" s="15"/>
      <c r="F44" s="15"/>
      <c r="G44" s="15"/>
    </row>
    <row r="45" spans="1:7" x14ac:dyDescent="0.3">
      <c r="A45" s="73" t="s">
        <v>23</v>
      </c>
      <c r="B45" s="73"/>
      <c r="C45" s="73"/>
      <c r="D45" s="73"/>
      <c r="E45" s="73"/>
      <c r="F45" s="73"/>
      <c r="G45" s="73"/>
    </row>
    <row r="46" spans="1:7" x14ac:dyDescent="0.3">
      <c r="E46" s="10"/>
      <c r="F46" s="18"/>
      <c r="G46" s="18"/>
    </row>
    <row r="47" spans="1:7" x14ac:dyDescent="0.3">
      <c r="A47" s="44"/>
      <c r="B47" s="3"/>
      <c r="C47" s="15">
        <v>2019</v>
      </c>
      <c r="D47" s="15">
        <v>2020</v>
      </c>
      <c r="E47" s="15" t="s">
        <v>120</v>
      </c>
      <c r="F47" s="24">
        <v>2020</v>
      </c>
      <c r="G47" s="24">
        <v>2021</v>
      </c>
    </row>
    <row r="48" spans="1:7" x14ac:dyDescent="0.3">
      <c r="A48" s="4" t="s">
        <v>0</v>
      </c>
      <c r="B48" s="4" t="s">
        <v>1</v>
      </c>
      <c r="C48" s="16" t="s">
        <v>2</v>
      </c>
      <c r="D48" s="16" t="s">
        <v>3</v>
      </c>
      <c r="E48" s="49" t="s">
        <v>123</v>
      </c>
      <c r="F48" s="25" t="s">
        <v>4</v>
      </c>
      <c r="G48" s="25" t="s">
        <v>3</v>
      </c>
    </row>
    <row r="49" spans="1:8" x14ac:dyDescent="0.3">
      <c r="E49" s="10"/>
      <c r="F49" s="18" t="s">
        <v>97</v>
      </c>
      <c r="G49" s="18"/>
    </row>
    <row r="50" spans="1:8" x14ac:dyDescent="0.3">
      <c r="B50" s="44" t="s">
        <v>24</v>
      </c>
      <c r="E50" s="10"/>
      <c r="F50" s="18"/>
      <c r="G50" s="18"/>
    </row>
    <row r="51" spans="1:8" x14ac:dyDescent="0.3">
      <c r="A51" s="2">
        <v>6010</v>
      </c>
      <c r="B51" s="1" t="s">
        <v>110</v>
      </c>
      <c r="C51" s="18">
        <v>594687</v>
      </c>
      <c r="D51" s="19">
        <v>624162</v>
      </c>
      <c r="E51" s="18">
        <v>365428</v>
      </c>
      <c r="F51" s="19">
        <v>586741</v>
      </c>
      <c r="G51" s="19">
        <v>624000</v>
      </c>
      <c r="H51" s="51"/>
    </row>
    <row r="52" spans="1:8" x14ac:dyDescent="0.3">
      <c r="A52" s="2">
        <v>6020</v>
      </c>
      <c r="B52" s="1" t="s">
        <v>25</v>
      </c>
      <c r="C52" s="18">
        <v>45526</v>
      </c>
      <c r="D52" s="18">
        <v>46000</v>
      </c>
      <c r="E52" s="18">
        <v>30316</v>
      </c>
      <c r="F52" s="19">
        <v>45000</v>
      </c>
      <c r="G52" s="19">
        <v>45000</v>
      </c>
      <c r="H52" s="51"/>
    </row>
    <row r="53" spans="1:8" x14ac:dyDescent="0.3">
      <c r="A53" s="2">
        <v>6050</v>
      </c>
      <c r="B53" s="1" t="s">
        <v>26</v>
      </c>
      <c r="C53" s="18">
        <v>14518</v>
      </c>
      <c r="D53" s="18">
        <v>17000</v>
      </c>
      <c r="E53" s="18">
        <v>9284</v>
      </c>
      <c r="F53" s="19">
        <v>13605</v>
      </c>
      <c r="G53" s="19">
        <v>16000</v>
      </c>
      <c r="H53" s="51"/>
    </row>
    <row r="54" spans="1:8" x14ac:dyDescent="0.3">
      <c r="A54" s="2">
        <v>6040</v>
      </c>
      <c r="B54" s="1" t="s">
        <v>27</v>
      </c>
      <c r="C54" s="18">
        <v>1795</v>
      </c>
      <c r="D54" s="18">
        <v>2000</v>
      </c>
      <c r="E54" s="18">
        <v>1076</v>
      </c>
      <c r="F54" s="19">
        <v>1800</v>
      </c>
      <c r="G54" s="19">
        <v>2000</v>
      </c>
      <c r="H54" s="51"/>
    </row>
    <row r="55" spans="1:8" x14ac:dyDescent="0.3">
      <c r="A55" s="2">
        <v>6070</v>
      </c>
      <c r="B55" s="1" t="s">
        <v>28</v>
      </c>
      <c r="C55" s="18">
        <v>0</v>
      </c>
      <c r="D55" s="19">
        <v>14000</v>
      </c>
      <c r="E55" s="18">
        <v>13561</v>
      </c>
      <c r="F55" s="19">
        <v>15765</v>
      </c>
      <c r="G55" s="19">
        <v>16000</v>
      </c>
      <c r="H55" s="51"/>
    </row>
    <row r="56" spans="1:8" x14ac:dyDescent="0.3">
      <c r="A56" s="2">
        <v>6060</v>
      </c>
      <c r="B56" s="1" t="s">
        <v>29</v>
      </c>
      <c r="C56" s="18">
        <v>127443</v>
      </c>
      <c r="D56" s="19">
        <v>135000</v>
      </c>
      <c r="E56" s="26">
        <v>106061</v>
      </c>
      <c r="F56" s="40">
        <v>140295</v>
      </c>
      <c r="G56" s="19">
        <v>140000</v>
      </c>
      <c r="H56" s="51"/>
    </row>
    <row r="57" spans="1:8" x14ac:dyDescent="0.3">
      <c r="B57" s="1" t="s">
        <v>30</v>
      </c>
      <c r="C57" s="20">
        <f>SUM(C51:C56)</f>
        <v>783969</v>
      </c>
      <c r="D57" s="20">
        <f>SUM(D51:D56)</f>
        <v>838162</v>
      </c>
      <c r="E57" s="18">
        <f>SUM(E51:E56)</f>
        <v>525726</v>
      </c>
      <c r="F57" s="18">
        <f>SUM(F51:F56)</f>
        <v>803206</v>
      </c>
      <c r="G57" s="20">
        <f>SUM(G51:G56)</f>
        <v>843000</v>
      </c>
      <c r="H57" s="51"/>
    </row>
    <row r="58" spans="1:8" x14ac:dyDescent="0.3">
      <c r="B58" s="1" t="s">
        <v>97</v>
      </c>
      <c r="C58" s="21"/>
      <c r="D58" s="18"/>
      <c r="E58" s="18"/>
      <c r="F58" s="18"/>
      <c r="G58" s="18"/>
    </row>
    <row r="59" spans="1:8" x14ac:dyDescent="0.3">
      <c r="B59" s="44" t="s">
        <v>31</v>
      </c>
      <c r="C59" s="21"/>
      <c r="D59" s="18"/>
      <c r="E59" s="18"/>
      <c r="F59" s="18"/>
      <c r="G59" s="18"/>
    </row>
    <row r="60" spans="1:8" x14ac:dyDescent="0.3">
      <c r="A60" s="2">
        <v>6110</v>
      </c>
      <c r="B60" s="1" t="s">
        <v>32</v>
      </c>
      <c r="C60" s="18">
        <v>13460</v>
      </c>
      <c r="D60" s="18">
        <v>12000</v>
      </c>
      <c r="E60" s="18">
        <v>7793</v>
      </c>
      <c r="F60" s="19">
        <v>10000</v>
      </c>
      <c r="G60" s="18">
        <v>10000</v>
      </c>
      <c r="H60" s="52"/>
    </row>
    <row r="61" spans="1:8" x14ac:dyDescent="0.3">
      <c r="A61" s="2">
        <v>6120</v>
      </c>
      <c r="B61" s="1" t="s">
        <v>36</v>
      </c>
      <c r="C61" s="18">
        <v>718</v>
      </c>
      <c r="D61" s="18">
        <v>1500</v>
      </c>
      <c r="E61" s="18">
        <v>766</v>
      </c>
      <c r="F61" s="19">
        <v>1500</v>
      </c>
      <c r="G61" s="18">
        <v>1500</v>
      </c>
      <c r="H61" s="53"/>
    </row>
    <row r="62" spans="1:8" x14ac:dyDescent="0.3">
      <c r="A62" s="2">
        <v>6170</v>
      </c>
      <c r="B62" s="1" t="s">
        <v>37</v>
      </c>
      <c r="C62" s="18">
        <v>4662</v>
      </c>
      <c r="D62" s="18">
        <v>10000</v>
      </c>
      <c r="E62" s="18">
        <v>5746</v>
      </c>
      <c r="F62" s="19">
        <v>6000</v>
      </c>
      <c r="G62" s="18">
        <v>6000</v>
      </c>
      <c r="H62" s="53"/>
    </row>
    <row r="63" spans="1:8" x14ac:dyDescent="0.3">
      <c r="A63" s="2">
        <v>6130</v>
      </c>
      <c r="B63" s="1" t="s">
        <v>40</v>
      </c>
      <c r="C63" s="18">
        <v>2904</v>
      </c>
      <c r="D63" s="19">
        <v>2500</v>
      </c>
      <c r="E63" s="18">
        <v>1344</v>
      </c>
      <c r="F63" s="19">
        <v>0</v>
      </c>
      <c r="G63" s="19">
        <v>0</v>
      </c>
      <c r="H63" s="53"/>
    </row>
    <row r="64" spans="1:8" x14ac:dyDescent="0.3">
      <c r="A64" s="2">
        <v>6140</v>
      </c>
      <c r="B64" s="1" t="s">
        <v>42</v>
      </c>
      <c r="C64" s="18">
        <v>18203</v>
      </c>
      <c r="D64" s="18">
        <v>20000</v>
      </c>
      <c r="E64" s="18">
        <v>9229</v>
      </c>
      <c r="F64" s="19">
        <v>18000</v>
      </c>
      <c r="G64" s="18">
        <v>18000</v>
      </c>
      <c r="H64" s="53"/>
    </row>
    <row r="65" spans="1:8" x14ac:dyDescent="0.3">
      <c r="A65" s="2">
        <v>6150</v>
      </c>
      <c r="B65" s="1" t="s">
        <v>96</v>
      </c>
      <c r="C65" s="18">
        <v>8379</v>
      </c>
      <c r="D65" s="18">
        <v>12000</v>
      </c>
      <c r="E65" s="18">
        <v>4003</v>
      </c>
      <c r="F65" s="19">
        <v>8000</v>
      </c>
      <c r="G65" s="18">
        <v>10000</v>
      </c>
      <c r="H65" s="53"/>
    </row>
    <row r="66" spans="1:8" x14ac:dyDescent="0.3">
      <c r="A66" s="2">
        <v>6160</v>
      </c>
      <c r="B66" s="1" t="s">
        <v>59</v>
      </c>
      <c r="C66" s="18">
        <v>355</v>
      </c>
      <c r="D66" s="18">
        <v>7000</v>
      </c>
      <c r="E66" s="18">
        <v>7149</v>
      </c>
      <c r="F66" s="19">
        <v>7200</v>
      </c>
      <c r="G66" s="18">
        <v>7000</v>
      </c>
      <c r="H66" s="53"/>
    </row>
    <row r="67" spans="1:8" x14ac:dyDescent="0.3">
      <c r="B67" s="1" t="s">
        <v>68</v>
      </c>
      <c r="C67" s="20">
        <f t="shared" ref="C67:G67" si="1">SUM(C60:C66)</f>
        <v>48681</v>
      </c>
      <c r="D67" s="20">
        <f t="shared" si="1"/>
        <v>65000</v>
      </c>
      <c r="E67" s="20">
        <f t="shared" si="1"/>
        <v>36030</v>
      </c>
      <c r="F67" s="20">
        <f t="shared" si="1"/>
        <v>50700</v>
      </c>
      <c r="G67" s="20">
        <f t="shared" si="1"/>
        <v>52500</v>
      </c>
      <c r="H67" s="56"/>
    </row>
    <row r="68" spans="1:8" x14ac:dyDescent="0.3">
      <c r="C68" s="21"/>
      <c r="D68" s="18"/>
      <c r="E68" s="18"/>
      <c r="F68" s="18"/>
      <c r="G68" s="18"/>
      <c r="H68" s="53"/>
    </row>
    <row r="69" spans="1:8" x14ac:dyDescent="0.3">
      <c r="B69" s="44" t="s">
        <v>35</v>
      </c>
      <c r="C69" s="21"/>
      <c r="D69" s="18"/>
      <c r="E69" s="18"/>
      <c r="F69" s="18"/>
      <c r="G69" s="18"/>
      <c r="H69" s="53"/>
    </row>
    <row r="70" spans="1:8" x14ac:dyDescent="0.3">
      <c r="A70" s="2">
        <v>6212</v>
      </c>
      <c r="B70" s="7" t="s">
        <v>102</v>
      </c>
      <c r="C70" s="70">
        <v>767</v>
      </c>
      <c r="D70" s="18">
        <v>2000</v>
      </c>
      <c r="E70" s="18">
        <v>329</v>
      </c>
      <c r="F70" s="19">
        <v>500</v>
      </c>
      <c r="G70" s="19">
        <v>2000</v>
      </c>
      <c r="H70" s="53"/>
    </row>
    <row r="71" spans="1:8" x14ac:dyDescent="0.3">
      <c r="A71" s="2">
        <v>6330</v>
      </c>
      <c r="B71" s="1" t="s">
        <v>38</v>
      </c>
      <c r="C71" s="21">
        <v>15750</v>
      </c>
      <c r="D71" s="18">
        <v>20000</v>
      </c>
      <c r="E71" s="18">
        <v>11525</v>
      </c>
      <c r="F71" s="19">
        <v>15000</v>
      </c>
      <c r="G71" s="19">
        <v>15000</v>
      </c>
      <c r="H71" s="53"/>
    </row>
    <row r="72" spans="1:8" x14ac:dyDescent="0.3">
      <c r="A72" s="2">
        <v>6251</v>
      </c>
      <c r="B72" s="1" t="s">
        <v>39</v>
      </c>
      <c r="C72" s="21">
        <v>9275</v>
      </c>
      <c r="D72" s="18">
        <v>10000</v>
      </c>
      <c r="E72" s="18">
        <v>9750</v>
      </c>
      <c r="F72" s="19">
        <v>9750</v>
      </c>
      <c r="G72" s="19">
        <v>10000</v>
      </c>
      <c r="H72" s="53"/>
    </row>
    <row r="73" spans="1:8" x14ac:dyDescent="0.3">
      <c r="A73" s="2">
        <v>6220</v>
      </c>
      <c r="B73" s="1" t="s">
        <v>95</v>
      </c>
      <c r="C73" s="21">
        <v>15053</v>
      </c>
      <c r="D73" s="19">
        <v>26000</v>
      </c>
      <c r="E73" s="18">
        <v>861</v>
      </c>
      <c r="F73" s="19">
        <v>15000</v>
      </c>
      <c r="G73" s="19">
        <v>15000</v>
      </c>
      <c r="H73" s="53"/>
    </row>
    <row r="74" spans="1:8" x14ac:dyDescent="0.3">
      <c r="A74" s="2">
        <v>6340</v>
      </c>
      <c r="B74" s="1" t="s">
        <v>100</v>
      </c>
      <c r="C74" s="21">
        <v>45392</v>
      </c>
      <c r="D74" s="19">
        <v>50000</v>
      </c>
      <c r="E74" s="18">
        <v>22513</v>
      </c>
      <c r="F74" s="19">
        <v>30000</v>
      </c>
      <c r="G74" s="74">
        <v>30000</v>
      </c>
      <c r="H74" s="56"/>
    </row>
    <row r="75" spans="1:8" x14ac:dyDescent="0.3">
      <c r="A75" s="2">
        <v>6254</v>
      </c>
      <c r="B75" s="1" t="s">
        <v>41</v>
      </c>
      <c r="C75" s="21">
        <v>4064</v>
      </c>
      <c r="D75" s="19">
        <v>40000</v>
      </c>
      <c r="E75" s="21">
        <v>6000</v>
      </c>
      <c r="F75" s="19">
        <v>6000</v>
      </c>
      <c r="G75" s="74">
        <v>20000</v>
      </c>
      <c r="H75" s="53"/>
    </row>
    <row r="76" spans="1:8" x14ac:dyDescent="0.3">
      <c r="A76" s="2">
        <v>6350</v>
      </c>
      <c r="B76" s="1" t="s">
        <v>43</v>
      </c>
      <c r="C76" s="21">
        <v>295665</v>
      </c>
      <c r="D76" s="19">
        <v>462000</v>
      </c>
      <c r="E76" s="18">
        <v>180377</v>
      </c>
      <c r="F76" s="19">
        <v>360754</v>
      </c>
      <c r="G76" s="19">
        <v>380000</v>
      </c>
      <c r="H76" s="53"/>
    </row>
    <row r="77" spans="1:8" x14ac:dyDescent="0.3">
      <c r="B77" s="1" t="s">
        <v>47</v>
      </c>
      <c r="C77" s="21"/>
      <c r="D77" s="18"/>
      <c r="E77" s="18"/>
      <c r="F77" s="18"/>
      <c r="G77" s="18"/>
      <c r="H77" s="53"/>
    </row>
    <row r="78" spans="1:8" x14ac:dyDescent="0.3">
      <c r="A78" s="2">
        <v>6231</v>
      </c>
      <c r="B78" s="5" t="s">
        <v>48</v>
      </c>
      <c r="C78" s="21">
        <v>0</v>
      </c>
      <c r="D78" s="18">
        <v>0</v>
      </c>
      <c r="E78" s="18">
        <v>0</v>
      </c>
      <c r="F78" s="19">
        <v>0</v>
      </c>
      <c r="G78" s="18">
        <v>0</v>
      </c>
      <c r="H78" s="53"/>
    </row>
    <row r="79" spans="1:8" x14ac:dyDescent="0.3">
      <c r="A79" s="2">
        <v>6232</v>
      </c>
      <c r="B79" s="5" t="s">
        <v>49</v>
      </c>
      <c r="C79" s="21">
        <v>3751</v>
      </c>
      <c r="D79" s="18">
        <v>5000</v>
      </c>
      <c r="E79" s="18">
        <v>3752</v>
      </c>
      <c r="F79" s="19">
        <v>3752</v>
      </c>
      <c r="G79" s="18">
        <v>5000</v>
      </c>
      <c r="H79" s="53"/>
    </row>
    <row r="80" spans="1:8" x14ac:dyDescent="0.3">
      <c r="A80" s="2">
        <v>6233</v>
      </c>
      <c r="B80" s="5" t="s">
        <v>50</v>
      </c>
      <c r="C80" s="21">
        <v>11424</v>
      </c>
      <c r="D80" s="18">
        <v>14000</v>
      </c>
      <c r="E80" s="18">
        <v>12939</v>
      </c>
      <c r="F80" s="19">
        <v>13666</v>
      </c>
      <c r="G80" s="18">
        <v>14000</v>
      </c>
      <c r="H80" s="53"/>
    </row>
    <row r="81" spans="1:8" x14ac:dyDescent="0.3">
      <c r="A81" s="2">
        <v>6234</v>
      </c>
      <c r="B81" s="5" t="s">
        <v>51</v>
      </c>
      <c r="C81" s="21">
        <v>4042</v>
      </c>
      <c r="D81" s="18">
        <v>5000</v>
      </c>
      <c r="E81" s="18">
        <v>4328</v>
      </c>
      <c r="F81" s="19">
        <v>4328</v>
      </c>
      <c r="G81" s="18">
        <v>5000</v>
      </c>
      <c r="H81" s="53"/>
    </row>
    <row r="82" spans="1:8" x14ac:dyDescent="0.3">
      <c r="A82" s="2">
        <v>6235</v>
      </c>
      <c r="B82" s="5" t="s">
        <v>52</v>
      </c>
      <c r="C82" s="21">
        <v>17467</v>
      </c>
      <c r="D82" s="18">
        <v>21217</v>
      </c>
      <c r="E82" s="18">
        <v>18527</v>
      </c>
      <c r="F82" s="19">
        <v>18527</v>
      </c>
      <c r="G82" s="18">
        <v>20000</v>
      </c>
      <c r="H82" s="53"/>
    </row>
    <row r="83" spans="1:8" x14ac:dyDescent="0.3">
      <c r="A83" s="2">
        <v>6240</v>
      </c>
      <c r="B83" s="1" t="s">
        <v>54</v>
      </c>
      <c r="C83" s="21">
        <v>8398</v>
      </c>
      <c r="D83" s="18">
        <v>10000</v>
      </c>
      <c r="E83" s="18">
        <v>8230</v>
      </c>
      <c r="F83" s="19">
        <v>8230</v>
      </c>
      <c r="G83" s="18">
        <v>10000</v>
      </c>
      <c r="H83" s="53"/>
    </row>
    <row r="84" spans="1:8" x14ac:dyDescent="0.3">
      <c r="A84" s="2">
        <v>6252</v>
      </c>
      <c r="B84" s="13" t="s">
        <v>55</v>
      </c>
      <c r="C84" s="21">
        <v>13900</v>
      </c>
      <c r="D84" s="18">
        <v>10000</v>
      </c>
      <c r="E84" s="18">
        <v>0</v>
      </c>
      <c r="F84" s="19">
        <v>0</v>
      </c>
      <c r="G84" s="18">
        <v>10000</v>
      </c>
      <c r="H84" s="53"/>
    </row>
    <row r="85" spans="1:8" x14ac:dyDescent="0.3">
      <c r="A85" s="2">
        <v>6253</v>
      </c>
      <c r="B85" s="13" t="s">
        <v>77</v>
      </c>
      <c r="C85" s="21">
        <v>23687</v>
      </c>
      <c r="D85" s="18">
        <v>40000</v>
      </c>
      <c r="E85" s="18">
        <v>17524</v>
      </c>
      <c r="F85" s="19">
        <v>20000</v>
      </c>
      <c r="G85" s="18">
        <v>25000</v>
      </c>
      <c r="H85" s="53"/>
    </row>
    <row r="86" spans="1:8" x14ac:dyDescent="0.3">
      <c r="A86" s="2">
        <v>6260</v>
      </c>
      <c r="B86" s="1" t="s">
        <v>56</v>
      </c>
      <c r="C86" s="21">
        <v>10745</v>
      </c>
      <c r="D86" s="18">
        <v>14000</v>
      </c>
      <c r="E86" s="18">
        <v>7299</v>
      </c>
      <c r="F86" s="19">
        <v>10000</v>
      </c>
      <c r="G86" s="18">
        <v>12000</v>
      </c>
      <c r="H86" s="53"/>
    </row>
    <row r="87" spans="1:8" x14ac:dyDescent="0.3">
      <c r="A87" s="2">
        <v>6270</v>
      </c>
      <c r="B87" s="13" t="s">
        <v>60</v>
      </c>
      <c r="C87" s="21">
        <v>2</v>
      </c>
      <c r="D87" s="18">
        <v>0</v>
      </c>
      <c r="E87" s="18">
        <v>0</v>
      </c>
      <c r="F87" s="19">
        <v>0</v>
      </c>
      <c r="G87" s="18">
        <v>0</v>
      </c>
      <c r="H87" s="53"/>
    </row>
    <row r="88" spans="1:8" x14ac:dyDescent="0.3">
      <c r="A88" s="2">
        <v>6311</v>
      </c>
      <c r="B88" s="1" t="s">
        <v>101</v>
      </c>
      <c r="C88" s="21">
        <v>8667</v>
      </c>
      <c r="D88" s="18">
        <v>11000</v>
      </c>
      <c r="E88" s="18">
        <v>7181</v>
      </c>
      <c r="F88" s="19">
        <v>9600</v>
      </c>
      <c r="G88" s="18">
        <v>11000</v>
      </c>
      <c r="H88" s="53"/>
    </row>
    <row r="89" spans="1:8" x14ac:dyDescent="0.3">
      <c r="A89" s="2">
        <v>6280</v>
      </c>
      <c r="B89" s="13" t="s">
        <v>61</v>
      </c>
      <c r="C89" s="21">
        <v>18167</v>
      </c>
      <c r="D89" s="18">
        <v>30000</v>
      </c>
      <c r="E89" s="19">
        <v>9851</v>
      </c>
      <c r="F89" s="19">
        <v>18000</v>
      </c>
      <c r="G89" s="18">
        <v>20000</v>
      </c>
      <c r="H89" s="53"/>
    </row>
    <row r="90" spans="1:8" x14ac:dyDescent="0.3">
      <c r="A90" s="2">
        <v>6290</v>
      </c>
      <c r="B90" s="13" t="s">
        <v>92</v>
      </c>
      <c r="C90" s="21">
        <v>6151</v>
      </c>
      <c r="D90" s="18">
        <v>10000</v>
      </c>
      <c r="E90" s="18">
        <v>2151</v>
      </c>
      <c r="F90" s="19">
        <v>2500</v>
      </c>
      <c r="G90" s="18">
        <v>5000</v>
      </c>
      <c r="H90" s="53"/>
    </row>
    <row r="91" spans="1:8" x14ac:dyDescent="0.3">
      <c r="A91" s="2">
        <v>6300</v>
      </c>
      <c r="B91" s="1" t="s">
        <v>62</v>
      </c>
      <c r="C91" s="21">
        <v>3121</v>
      </c>
      <c r="D91" s="18">
        <v>7000</v>
      </c>
      <c r="E91" s="18">
        <v>2738</v>
      </c>
      <c r="F91" s="19">
        <v>4000</v>
      </c>
      <c r="G91" s="71">
        <v>5000</v>
      </c>
      <c r="H91" s="53"/>
    </row>
    <row r="92" spans="1:8" x14ac:dyDescent="0.3">
      <c r="A92" s="2">
        <v>6310</v>
      </c>
      <c r="B92" s="1" t="s">
        <v>63</v>
      </c>
      <c r="C92" s="21">
        <v>53917</v>
      </c>
      <c r="D92" s="18">
        <v>60000</v>
      </c>
      <c r="E92" s="18">
        <v>34539</v>
      </c>
      <c r="F92" s="19">
        <v>48000</v>
      </c>
      <c r="G92" s="18">
        <v>55000</v>
      </c>
      <c r="H92" s="53"/>
    </row>
    <row r="93" spans="1:8" x14ac:dyDescent="0.3">
      <c r="B93" s="1" t="s">
        <v>69</v>
      </c>
      <c r="C93" s="20">
        <f>SUM(C70:C92)</f>
        <v>569405</v>
      </c>
      <c r="D93" s="20">
        <f>SUM(D70:D92)</f>
        <v>847217</v>
      </c>
      <c r="E93" s="20">
        <f>SUM(E70:E92)</f>
        <v>360414</v>
      </c>
      <c r="F93" s="27">
        <f>SUM(F70:F92)</f>
        <v>597607</v>
      </c>
      <c r="G93" s="27">
        <f>SUM(G70:G92)</f>
        <v>669000</v>
      </c>
      <c r="H93" s="53"/>
    </row>
    <row r="94" spans="1:8" x14ac:dyDescent="0.3">
      <c r="C94" s="21"/>
      <c r="D94" s="18"/>
      <c r="E94" s="18"/>
      <c r="F94" s="19"/>
      <c r="G94" s="19"/>
      <c r="H94" s="53"/>
    </row>
    <row r="95" spans="1:8" x14ac:dyDescent="0.3">
      <c r="B95" s="44" t="s">
        <v>33</v>
      </c>
      <c r="C95" s="21"/>
      <c r="D95" s="18"/>
      <c r="E95" s="18"/>
      <c r="F95" s="19"/>
      <c r="G95" s="19"/>
      <c r="H95" s="53"/>
    </row>
    <row r="96" spans="1:8" x14ac:dyDescent="0.3">
      <c r="A96" s="2">
        <v>6410</v>
      </c>
      <c r="B96" s="1" t="s">
        <v>34</v>
      </c>
      <c r="C96" s="18">
        <v>174639</v>
      </c>
      <c r="D96" s="18">
        <v>185000</v>
      </c>
      <c r="E96" s="18">
        <v>107783</v>
      </c>
      <c r="F96" s="19">
        <v>150000</v>
      </c>
      <c r="G96" s="71">
        <v>150000</v>
      </c>
      <c r="H96" s="53"/>
    </row>
    <row r="97" spans="1:8" x14ac:dyDescent="0.3">
      <c r="A97" s="2">
        <v>6420</v>
      </c>
      <c r="B97" s="1" t="s">
        <v>81</v>
      </c>
      <c r="C97" s="18">
        <v>28437</v>
      </c>
      <c r="D97" s="18">
        <v>50000</v>
      </c>
      <c r="E97" s="18">
        <v>16282</v>
      </c>
      <c r="F97" s="19">
        <v>25000</v>
      </c>
      <c r="G97" s="18">
        <v>35000</v>
      </c>
      <c r="H97" s="53"/>
    </row>
    <row r="98" spans="1:8" x14ac:dyDescent="0.3">
      <c r="A98" s="2">
        <v>6430</v>
      </c>
      <c r="B98" s="1" t="s">
        <v>53</v>
      </c>
      <c r="C98" s="18">
        <v>5328</v>
      </c>
      <c r="D98" s="18">
        <v>16000</v>
      </c>
      <c r="E98" s="18">
        <v>9102</v>
      </c>
      <c r="F98" s="19">
        <v>10000</v>
      </c>
      <c r="G98" s="18">
        <v>10000</v>
      </c>
      <c r="H98" s="53"/>
    </row>
    <row r="99" spans="1:8" x14ac:dyDescent="0.3">
      <c r="A99" s="2">
        <v>6440</v>
      </c>
      <c r="B99" s="1" t="s">
        <v>64</v>
      </c>
      <c r="C99" s="18">
        <v>14095</v>
      </c>
      <c r="D99" s="18">
        <v>50000</v>
      </c>
      <c r="E99" s="19">
        <v>17048</v>
      </c>
      <c r="F99" s="19">
        <v>20000</v>
      </c>
      <c r="G99" s="18">
        <v>25000</v>
      </c>
      <c r="H99" s="53"/>
    </row>
    <row r="100" spans="1:8" x14ac:dyDescent="0.3">
      <c r="A100" s="2">
        <v>6450</v>
      </c>
      <c r="B100" s="1" t="s">
        <v>65</v>
      </c>
      <c r="C100" s="18">
        <v>0</v>
      </c>
      <c r="D100" s="18">
        <v>0</v>
      </c>
      <c r="E100" s="18">
        <v>0</v>
      </c>
      <c r="F100" s="19">
        <v>0</v>
      </c>
      <c r="G100" s="18">
        <v>0</v>
      </c>
      <c r="H100" s="53"/>
    </row>
    <row r="101" spans="1:8" x14ac:dyDescent="0.3">
      <c r="B101" s="1" t="s">
        <v>70</v>
      </c>
      <c r="C101" s="20">
        <f>SUM(C96:C100)</f>
        <v>222499</v>
      </c>
      <c r="D101" s="20">
        <f>SUM(D96:D100)</f>
        <v>301000</v>
      </c>
      <c r="E101" s="20">
        <f>SUM(E96:E100)</f>
        <v>150215</v>
      </c>
      <c r="F101" s="27">
        <f>SUM(F96:F100)</f>
        <v>205000</v>
      </c>
      <c r="G101" s="27">
        <f>SUM(G96:G100)</f>
        <v>220000</v>
      </c>
      <c r="H101" s="53"/>
    </row>
    <row r="102" spans="1:8" x14ac:dyDescent="0.3">
      <c r="C102" s="21"/>
      <c r="D102" s="18"/>
      <c r="E102" s="18"/>
      <c r="F102" s="19"/>
      <c r="G102" s="19"/>
      <c r="H102" s="53"/>
    </row>
    <row r="103" spans="1:8" x14ac:dyDescent="0.3">
      <c r="B103" s="44" t="s">
        <v>44</v>
      </c>
      <c r="C103" s="21"/>
      <c r="D103" s="18"/>
      <c r="E103" s="18"/>
      <c r="F103" s="19"/>
      <c r="G103" s="19"/>
      <c r="H103" s="53"/>
    </row>
    <row r="104" spans="1:8" x14ac:dyDescent="0.3">
      <c r="A104" s="2">
        <v>6510</v>
      </c>
      <c r="B104" s="1" t="s">
        <v>71</v>
      </c>
      <c r="C104" s="18">
        <v>755</v>
      </c>
      <c r="D104" s="18">
        <v>2000</v>
      </c>
      <c r="E104" s="18">
        <v>383</v>
      </c>
      <c r="F104" s="19">
        <v>1000</v>
      </c>
      <c r="G104" s="19">
        <v>1000</v>
      </c>
      <c r="H104" s="53"/>
    </row>
    <row r="105" spans="1:8" x14ac:dyDescent="0.3">
      <c r="A105" s="45">
        <v>6530</v>
      </c>
      <c r="B105" s="46" t="s">
        <v>111</v>
      </c>
      <c r="C105" s="50">
        <v>0</v>
      </c>
      <c r="D105" s="50">
        <v>5000</v>
      </c>
      <c r="E105" s="50">
        <v>0</v>
      </c>
      <c r="F105" s="19">
        <v>0</v>
      </c>
      <c r="G105" s="19">
        <v>0</v>
      </c>
      <c r="H105" s="53"/>
    </row>
    <row r="106" spans="1:8" x14ac:dyDescent="0.3">
      <c r="A106" s="2">
        <v>6540</v>
      </c>
      <c r="B106" s="1" t="s">
        <v>78</v>
      </c>
      <c r="C106" s="18">
        <v>0</v>
      </c>
      <c r="D106" s="18">
        <v>0</v>
      </c>
      <c r="E106" s="18">
        <v>0</v>
      </c>
      <c r="F106" s="19">
        <v>0</v>
      </c>
      <c r="G106" s="19">
        <v>0</v>
      </c>
      <c r="H106" s="53"/>
    </row>
    <row r="107" spans="1:8" x14ac:dyDescent="0.3">
      <c r="A107" s="2">
        <v>6550</v>
      </c>
      <c r="B107" s="1" t="s">
        <v>57</v>
      </c>
      <c r="C107" s="18">
        <v>143</v>
      </c>
      <c r="D107" s="18">
        <v>200</v>
      </c>
      <c r="E107" s="18">
        <v>143</v>
      </c>
      <c r="F107" s="19">
        <v>150</v>
      </c>
      <c r="G107" s="19">
        <v>200</v>
      </c>
      <c r="H107" s="53"/>
    </row>
    <row r="108" spans="1:8" x14ac:dyDescent="0.3">
      <c r="A108" s="2">
        <v>6520</v>
      </c>
      <c r="B108" s="1" t="s">
        <v>58</v>
      </c>
      <c r="C108" s="71">
        <v>7805</v>
      </c>
      <c r="D108" s="19">
        <v>7000</v>
      </c>
      <c r="E108" s="18">
        <v>0</v>
      </c>
      <c r="F108" s="19">
        <v>0</v>
      </c>
      <c r="G108" s="74">
        <v>5000</v>
      </c>
      <c r="H108" s="53"/>
    </row>
    <row r="109" spans="1:8" x14ac:dyDescent="0.3">
      <c r="A109" s="2">
        <v>6213</v>
      </c>
      <c r="B109" s="1" t="s">
        <v>67</v>
      </c>
      <c r="C109" s="18">
        <v>27464</v>
      </c>
      <c r="D109" s="19">
        <v>29000</v>
      </c>
      <c r="E109" s="18">
        <v>24631</v>
      </c>
      <c r="F109" s="19">
        <v>29000</v>
      </c>
      <c r="G109" s="19">
        <v>30000</v>
      </c>
      <c r="H109" s="53"/>
    </row>
    <row r="110" spans="1:8" x14ac:dyDescent="0.3">
      <c r="B110" s="1" t="s">
        <v>72</v>
      </c>
      <c r="C110" s="20">
        <f>SUM(C104:C109)</f>
        <v>36167</v>
      </c>
      <c r="D110" s="20">
        <f>SUM(D104:D109)</f>
        <v>43200</v>
      </c>
      <c r="E110" s="20">
        <f>SUM(E104:E109)</f>
        <v>25157</v>
      </c>
      <c r="F110" s="20">
        <f>SUM(F104:F109)</f>
        <v>30150</v>
      </c>
      <c r="G110" s="20">
        <f>SUM(G104:G109)</f>
        <v>36200</v>
      </c>
      <c r="H110" s="53"/>
    </row>
    <row r="111" spans="1:8" x14ac:dyDescent="0.3">
      <c r="C111" s="28"/>
      <c r="D111" s="28"/>
      <c r="E111" s="28"/>
      <c r="F111" s="28"/>
      <c r="G111" s="28"/>
      <c r="H111" s="53"/>
    </row>
    <row r="112" spans="1:8" x14ac:dyDescent="0.3">
      <c r="C112" s="28"/>
      <c r="D112" s="28"/>
      <c r="E112" s="28"/>
      <c r="F112" s="28"/>
      <c r="G112" s="28"/>
      <c r="H112" s="53"/>
    </row>
    <row r="113" spans="1:8" x14ac:dyDescent="0.3">
      <c r="C113" s="28"/>
      <c r="D113" s="28"/>
      <c r="E113" s="28"/>
      <c r="F113" s="28"/>
      <c r="G113" s="28"/>
      <c r="H113" s="53"/>
    </row>
    <row r="114" spans="1:8" x14ac:dyDescent="0.3">
      <c r="C114" s="28"/>
      <c r="D114" s="28"/>
      <c r="E114" s="28"/>
      <c r="F114" s="28"/>
      <c r="G114" s="28"/>
      <c r="H114" s="53"/>
    </row>
    <row r="115" spans="1:8" x14ac:dyDescent="0.3">
      <c r="A115" s="73" t="s">
        <v>21</v>
      </c>
      <c r="B115" s="73"/>
      <c r="C115" s="73"/>
      <c r="D115" s="73"/>
      <c r="E115" s="73"/>
      <c r="F115" s="73"/>
      <c r="G115" s="73"/>
      <c r="H115" s="53"/>
    </row>
    <row r="116" spans="1:8" x14ac:dyDescent="0.3">
      <c r="A116" s="73" t="s">
        <v>121</v>
      </c>
      <c r="B116" s="73"/>
      <c r="C116" s="73"/>
      <c r="D116" s="73"/>
      <c r="E116" s="73"/>
      <c r="F116" s="73"/>
      <c r="G116" s="73"/>
      <c r="H116" s="53"/>
    </row>
    <row r="117" spans="1:8" x14ac:dyDescent="0.3">
      <c r="A117" s="44"/>
      <c r="B117" s="44"/>
      <c r="C117" s="15"/>
      <c r="D117" s="15"/>
      <c r="E117" s="15"/>
      <c r="F117" s="15"/>
      <c r="G117" s="15"/>
      <c r="H117" s="53"/>
    </row>
    <row r="118" spans="1:8" x14ac:dyDescent="0.3">
      <c r="A118" s="73" t="s">
        <v>23</v>
      </c>
      <c r="B118" s="73"/>
      <c r="C118" s="73"/>
      <c r="D118" s="73"/>
      <c r="E118" s="73"/>
      <c r="F118" s="73"/>
      <c r="G118" s="73"/>
      <c r="H118" s="53"/>
    </row>
    <row r="119" spans="1:8" x14ac:dyDescent="0.3">
      <c r="E119" s="10"/>
      <c r="F119" s="18"/>
      <c r="G119" s="18"/>
      <c r="H119" s="53"/>
    </row>
    <row r="120" spans="1:8" x14ac:dyDescent="0.3">
      <c r="A120" s="44"/>
      <c r="B120" s="3"/>
      <c r="C120" s="15">
        <v>2019</v>
      </c>
      <c r="D120" s="15">
        <v>2020</v>
      </c>
      <c r="E120" s="15" t="s">
        <v>120</v>
      </c>
      <c r="F120" s="24">
        <v>2020</v>
      </c>
      <c r="G120" s="24">
        <v>2021</v>
      </c>
      <c r="H120" s="53"/>
    </row>
    <row r="121" spans="1:8" x14ac:dyDescent="0.3">
      <c r="A121" s="4" t="s">
        <v>0</v>
      </c>
      <c r="B121" s="4" t="s">
        <v>1</v>
      </c>
      <c r="C121" s="16" t="s">
        <v>2</v>
      </c>
      <c r="D121" s="16" t="s">
        <v>3</v>
      </c>
      <c r="E121" s="49" t="s">
        <v>123</v>
      </c>
      <c r="F121" s="25" t="s">
        <v>4</v>
      </c>
      <c r="G121" s="25" t="s">
        <v>3</v>
      </c>
      <c r="H121" s="53"/>
    </row>
    <row r="122" spans="1:8" x14ac:dyDescent="0.3">
      <c r="A122" s="8"/>
      <c r="B122" s="8"/>
      <c r="C122" s="29"/>
      <c r="D122" s="29"/>
      <c r="E122" s="29"/>
      <c r="F122" s="30"/>
      <c r="G122" s="30"/>
      <c r="H122" s="53"/>
    </row>
    <row r="123" spans="1:8" x14ac:dyDescent="0.3">
      <c r="B123" s="44" t="s">
        <v>45</v>
      </c>
      <c r="C123" s="21"/>
      <c r="D123" s="21"/>
      <c r="E123" s="18"/>
      <c r="F123" s="18"/>
      <c r="G123" s="18"/>
      <c r="H123" s="53"/>
    </row>
    <row r="124" spans="1:8" x14ac:dyDescent="0.3">
      <c r="A124" s="2">
        <v>7030</v>
      </c>
      <c r="B124" s="1" t="s">
        <v>105</v>
      </c>
      <c r="C124" s="18">
        <v>0</v>
      </c>
      <c r="D124" s="18">
        <v>1250</v>
      </c>
      <c r="E124" s="18">
        <v>0</v>
      </c>
      <c r="F124" s="18">
        <v>0</v>
      </c>
      <c r="G124" s="19">
        <v>7480.66</v>
      </c>
      <c r="H124" s="53"/>
    </row>
    <row r="125" spans="1:8" s="11" customFormat="1" x14ac:dyDescent="0.3">
      <c r="A125" s="9">
        <v>7040</v>
      </c>
      <c r="B125" s="10" t="s">
        <v>106</v>
      </c>
      <c r="C125" s="18">
        <v>0</v>
      </c>
      <c r="D125" s="19">
        <v>7735</v>
      </c>
      <c r="E125" s="18">
        <v>0</v>
      </c>
      <c r="F125" s="19">
        <v>0</v>
      </c>
      <c r="G125" s="19">
        <v>47131.21</v>
      </c>
      <c r="H125" s="54"/>
    </row>
    <row r="126" spans="1:8" x14ac:dyDescent="0.3">
      <c r="A126" s="2">
        <v>7050</v>
      </c>
      <c r="B126" s="1" t="s">
        <v>46</v>
      </c>
      <c r="C126" s="18">
        <v>45618</v>
      </c>
      <c r="D126" s="18">
        <v>60000</v>
      </c>
      <c r="E126" s="18">
        <v>14227</v>
      </c>
      <c r="F126" s="19">
        <v>0</v>
      </c>
      <c r="G126" s="19">
        <v>55000</v>
      </c>
      <c r="H126" s="53"/>
    </row>
    <row r="127" spans="1:8" x14ac:dyDescent="0.3">
      <c r="A127" s="2">
        <v>7010</v>
      </c>
      <c r="B127" s="1" t="s">
        <v>66</v>
      </c>
      <c r="C127" s="18">
        <v>0</v>
      </c>
      <c r="D127" s="18">
        <v>5000</v>
      </c>
      <c r="E127" s="18">
        <v>0</v>
      </c>
      <c r="F127" s="19">
        <v>0</v>
      </c>
      <c r="G127" s="19">
        <v>5000</v>
      </c>
      <c r="H127" s="53"/>
    </row>
    <row r="128" spans="1:8" x14ac:dyDescent="0.3">
      <c r="B128" s="1" t="s">
        <v>73</v>
      </c>
      <c r="C128" s="20">
        <f>SUM(C124:C127)</f>
        <v>45618</v>
      </c>
      <c r="D128" s="27">
        <f>SUM(D124:D127)</f>
        <v>73985</v>
      </c>
      <c r="E128" s="20">
        <f>SUM(E124:E127)</f>
        <v>14227</v>
      </c>
      <c r="F128" s="27">
        <f>SUM(F124:F127)</f>
        <v>0</v>
      </c>
      <c r="G128" s="27">
        <f>SUM(G124:G127)</f>
        <v>114611.87</v>
      </c>
      <c r="H128" s="53"/>
    </row>
    <row r="129" spans="1:9" x14ac:dyDescent="0.3">
      <c r="C129" s="28"/>
      <c r="D129" s="19"/>
      <c r="E129" s="18"/>
      <c r="F129" s="19"/>
      <c r="G129" s="19"/>
      <c r="H129" s="53"/>
    </row>
    <row r="130" spans="1:9" x14ac:dyDescent="0.3">
      <c r="B130" s="44" t="s">
        <v>74</v>
      </c>
      <c r="C130" s="28"/>
      <c r="D130" s="19"/>
      <c r="E130" s="18"/>
      <c r="F130" s="19"/>
      <c r="G130" s="19"/>
      <c r="H130" s="53"/>
    </row>
    <row r="131" spans="1:9" x14ac:dyDescent="0.3">
      <c r="A131" s="2">
        <v>8000</v>
      </c>
      <c r="B131" s="1" t="s">
        <v>79</v>
      </c>
      <c r="C131" s="28">
        <v>421398</v>
      </c>
      <c r="D131" s="19">
        <v>535000</v>
      </c>
      <c r="E131" s="18">
        <v>467079</v>
      </c>
      <c r="F131" s="19">
        <v>600000</v>
      </c>
      <c r="G131" s="19">
        <v>600000</v>
      </c>
      <c r="H131" s="53"/>
    </row>
    <row r="132" spans="1:9" x14ac:dyDescent="0.3">
      <c r="B132" s="46" t="s">
        <v>115</v>
      </c>
      <c r="C132" s="28">
        <v>0</v>
      </c>
      <c r="D132" s="19">
        <v>2522000</v>
      </c>
      <c r="E132" s="18">
        <v>105301</v>
      </c>
      <c r="F132" s="19">
        <v>225000</v>
      </c>
      <c r="G132" s="19">
        <v>2000000</v>
      </c>
      <c r="H132" s="53"/>
    </row>
    <row r="133" spans="1:9" x14ac:dyDescent="0.3">
      <c r="B133" s="1" t="s">
        <v>113</v>
      </c>
      <c r="C133" s="28">
        <v>0</v>
      </c>
      <c r="D133" s="19">
        <v>1000000</v>
      </c>
      <c r="E133" s="18"/>
      <c r="F133" s="19"/>
      <c r="G133" s="19">
        <v>1000000</v>
      </c>
      <c r="H133" s="53"/>
    </row>
    <row r="134" spans="1:9" x14ac:dyDescent="0.3">
      <c r="B134" s="1" t="s">
        <v>80</v>
      </c>
      <c r="C134" s="20">
        <f t="shared" ref="C134:F134" si="2">SUM(C131)</f>
        <v>421398</v>
      </c>
      <c r="D134" s="20">
        <f>SUM(D131:D133)</f>
        <v>4057000</v>
      </c>
      <c r="E134" s="20">
        <f t="shared" si="2"/>
        <v>467079</v>
      </c>
      <c r="F134" s="20">
        <f t="shared" si="2"/>
        <v>600000</v>
      </c>
      <c r="G134" s="20">
        <f>SUM(G131:G133)</f>
        <v>3600000</v>
      </c>
      <c r="H134" s="53"/>
    </row>
    <row r="135" spans="1:9" x14ac:dyDescent="0.3">
      <c r="C135" s="21"/>
      <c r="D135" s="18"/>
      <c r="E135" s="18"/>
      <c r="F135" s="18"/>
      <c r="G135" s="18"/>
      <c r="H135" s="53"/>
    </row>
    <row r="136" spans="1:9" ht="19.5" thickBot="1" x14ac:dyDescent="0.35">
      <c r="B136" s="3" t="s">
        <v>91</v>
      </c>
      <c r="C136" s="22">
        <f>C57+C67+C93+C101+C110+C128+C134</f>
        <v>2127737</v>
      </c>
      <c r="D136" s="23">
        <f>D57+D67+D93+D101+D110+D128+D134</f>
        <v>6225564</v>
      </c>
      <c r="E136" s="22">
        <f>E57+E67+E93+E101+E110+E128+E134</f>
        <v>1578848</v>
      </c>
      <c r="F136" s="23">
        <f>F57+F67+F93+F101+F110+F128+F134</f>
        <v>2286663</v>
      </c>
      <c r="G136" s="23">
        <f>G57+G67+G93+G101+G110+G128+G134</f>
        <v>5535311.8700000001</v>
      </c>
      <c r="H136" s="53"/>
    </row>
    <row r="137" spans="1:9" ht="19.5" thickTop="1" x14ac:dyDescent="0.3">
      <c r="E137" s="18"/>
      <c r="F137" s="18"/>
      <c r="G137" s="18"/>
      <c r="H137" s="53"/>
    </row>
    <row r="138" spans="1:9" x14ac:dyDescent="0.3">
      <c r="E138" s="18"/>
      <c r="F138" s="18"/>
      <c r="G138" s="28"/>
      <c r="H138" s="53"/>
    </row>
    <row r="139" spans="1:9" ht="56.25" x14ac:dyDescent="0.3">
      <c r="B139" s="6" t="s">
        <v>103</v>
      </c>
      <c r="C139" s="31">
        <v>-123001</v>
      </c>
      <c r="D139" s="32">
        <f>D39-D136</f>
        <v>25736</v>
      </c>
      <c r="E139" s="31"/>
      <c r="F139" s="32">
        <f>F39-F136</f>
        <v>63411</v>
      </c>
      <c r="G139" s="32">
        <f>G39-G136</f>
        <v>-229011.87000000011</v>
      </c>
      <c r="H139" s="53"/>
    </row>
    <row r="140" spans="1:9" x14ac:dyDescent="0.3">
      <c r="B140" s="6"/>
      <c r="E140" s="18"/>
      <c r="F140" s="18"/>
      <c r="G140" s="18"/>
      <c r="H140" s="53"/>
    </row>
    <row r="141" spans="1:9" x14ac:dyDescent="0.3">
      <c r="A141"/>
      <c r="B141" s="6" t="s">
        <v>75</v>
      </c>
      <c r="C141" s="33">
        <v>541020</v>
      </c>
      <c r="D141" s="21">
        <v>1437180</v>
      </c>
      <c r="E141" s="18"/>
      <c r="F141" s="18">
        <v>0</v>
      </c>
      <c r="G141" s="18">
        <v>1401364.57</v>
      </c>
      <c r="H141" s="53"/>
      <c r="I141" t="s">
        <v>97</v>
      </c>
    </row>
    <row r="142" spans="1:9" x14ac:dyDescent="0.3">
      <c r="A142"/>
      <c r="B142" s="6" t="s">
        <v>76</v>
      </c>
      <c r="C142" s="34">
        <v>418019</v>
      </c>
      <c r="D142" s="35">
        <f>D141+D139</f>
        <v>1462916</v>
      </c>
      <c r="E142" s="35"/>
      <c r="F142" s="35">
        <f t="shared" ref="F142" si="3">F141+F139</f>
        <v>63411</v>
      </c>
      <c r="G142" s="35">
        <f>G141+G139</f>
        <v>1172352.7</v>
      </c>
      <c r="H142" s="53"/>
    </row>
    <row r="143" spans="1:9" x14ac:dyDescent="0.3">
      <c r="A143"/>
      <c r="B143" s="6"/>
      <c r="C143" s="21" t="s">
        <v>97</v>
      </c>
      <c r="E143" s="18"/>
      <c r="F143" s="18"/>
      <c r="G143" s="18"/>
    </row>
    <row r="144" spans="1:9" x14ac:dyDescent="0.3">
      <c r="A144"/>
      <c r="B144" s="57"/>
      <c r="C144" s="58"/>
      <c r="D144" s="59"/>
      <c r="E144" s="60"/>
      <c r="F144" s="58"/>
      <c r="G144" s="60"/>
    </row>
    <row r="145" spans="1:7" x14ac:dyDescent="0.3">
      <c r="A145"/>
      <c r="B145" s="57"/>
      <c r="C145" s="50"/>
      <c r="D145" s="61"/>
      <c r="E145" s="50"/>
      <c r="F145" s="62"/>
      <c r="G145" s="50"/>
    </row>
    <row r="146" spans="1:7" x14ac:dyDescent="0.3">
      <c r="A146"/>
      <c r="B146" s="57"/>
      <c r="C146" s="69"/>
      <c r="D146" s="69"/>
      <c r="E146" s="69"/>
      <c r="F146" s="69"/>
      <c r="G146" s="69"/>
    </row>
    <row r="147" spans="1:7" x14ac:dyDescent="0.3">
      <c r="A147"/>
      <c r="B147" s="57"/>
      <c r="C147" s="50"/>
      <c r="D147" s="62"/>
      <c r="E147" s="50"/>
      <c r="F147" s="50"/>
      <c r="G147" s="50"/>
    </row>
    <row r="148" spans="1:7" x14ac:dyDescent="0.3">
      <c r="A148"/>
      <c r="B148" s="6"/>
      <c r="C148" s="36"/>
      <c r="D148" s="36"/>
      <c r="E148" s="18"/>
      <c r="F148" s="18"/>
      <c r="G148" s="18"/>
    </row>
    <row r="149" spans="1:7" x14ac:dyDescent="0.3">
      <c r="A149"/>
      <c r="B149" s="6"/>
      <c r="C149" s="31"/>
      <c r="D149" s="31"/>
      <c r="E149" s="18"/>
      <c r="F149" s="18"/>
      <c r="G149" s="18"/>
    </row>
    <row r="150" spans="1:7" x14ac:dyDescent="0.3">
      <c r="A150"/>
      <c r="B150" s="6"/>
      <c r="C150" s="36"/>
      <c r="D150" s="31"/>
      <c r="E150" s="18"/>
      <c r="F150" s="18"/>
      <c r="G150" s="18"/>
    </row>
    <row r="151" spans="1:7" x14ac:dyDescent="0.3">
      <c r="A151"/>
      <c r="B151" s="6"/>
      <c r="C151" s="31"/>
      <c r="D151" s="31"/>
      <c r="E151" s="18"/>
      <c r="F151" s="18"/>
      <c r="G151" s="18"/>
    </row>
    <row r="152" spans="1:7" x14ac:dyDescent="0.3">
      <c r="A152"/>
      <c r="B152" s="6"/>
      <c r="C152" s="31"/>
      <c r="D152" s="31"/>
      <c r="E152" s="18"/>
      <c r="F152" s="18"/>
      <c r="G152" s="18"/>
    </row>
    <row r="153" spans="1:7" x14ac:dyDescent="0.3">
      <c r="A153"/>
      <c r="B153" s="6"/>
      <c r="C153" s="31"/>
      <c r="D153" s="31"/>
      <c r="E153" s="31"/>
      <c r="F153" s="31"/>
      <c r="G153" s="31"/>
    </row>
    <row r="154" spans="1:7" x14ac:dyDescent="0.3">
      <c r="A154"/>
      <c r="E154" s="10"/>
      <c r="F154" s="10"/>
      <c r="G154" s="10"/>
    </row>
    <row r="155" spans="1:7" x14ac:dyDescent="0.3">
      <c r="A155"/>
      <c r="E155" s="10"/>
      <c r="F155" s="10"/>
      <c r="G155" s="10"/>
    </row>
  </sheetData>
  <mergeCells count="9">
    <mergeCell ref="A115:G115"/>
    <mergeCell ref="A116:G116"/>
    <mergeCell ref="A118:G118"/>
    <mergeCell ref="A1:G1"/>
    <mergeCell ref="A2:G2"/>
    <mergeCell ref="A4:G4"/>
    <mergeCell ref="A42:G42"/>
    <mergeCell ref="A43:G43"/>
    <mergeCell ref="A45:G45"/>
  </mergeCells>
  <pageMargins left="0.7" right="0.7" top="0.75" bottom="0.75" header="0.3" footer="0.3"/>
  <pageSetup scale="54" fitToHeight="0" orientation="portrait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6703-C7D1-4966-A78B-CE20E617F534}">
  <sheetPr>
    <pageSetUpPr fitToPage="1"/>
  </sheetPr>
  <dimension ref="A2:H122"/>
  <sheetViews>
    <sheetView tabSelected="1" topLeftCell="A94" zoomScaleNormal="100" workbookViewId="0">
      <selection activeCell="G66" sqref="G66"/>
    </sheetView>
  </sheetViews>
  <sheetFormatPr defaultRowHeight="18.75" x14ac:dyDescent="0.3"/>
  <cols>
    <col min="1" max="1" width="17.42578125" style="2" customWidth="1"/>
    <col min="2" max="2" width="46.28515625" style="1" customWidth="1"/>
    <col min="3" max="4" width="16.7109375" style="10" customWidth="1"/>
    <col min="5" max="5" width="17.5703125" style="11" bestFit="1" customWidth="1"/>
    <col min="6" max="6" width="16" style="11" bestFit="1" customWidth="1"/>
    <col min="7" max="7" width="16.85546875" style="11" customWidth="1"/>
  </cols>
  <sheetData>
    <row r="2" spans="1:8" x14ac:dyDescent="0.3">
      <c r="A2" s="73" t="s">
        <v>82</v>
      </c>
      <c r="B2" s="73"/>
      <c r="C2" s="73"/>
      <c r="D2" s="73"/>
      <c r="E2" s="73"/>
      <c r="F2" s="73"/>
      <c r="G2" s="73"/>
    </row>
    <row r="3" spans="1:8" x14ac:dyDescent="0.3">
      <c r="A3" s="73" t="s">
        <v>122</v>
      </c>
      <c r="B3" s="73"/>
      <c r="C3" s="73"/>
      <c r="D3" s="73"/>
      <c r="E3" s="73"/>
      <c r="F3" s="73"/>
      <c r="G3" s="73"/>
    </row>
    <row r="4" spans="1:8" x14ac:dyDescent="0.3">
      <c r="A4" s="44"/>
      <c r="B4" s="44"/>
      <c r="C4" s="15"/>
      <c r="D4" s="15"/>
      <c r="E4" s="15"/>
      <c r="F4" s="15"/>
      <c r="G4" s="15"/>
    </row>
    <row r="5" spans="1:8" x14ac:dyDescent="0.3">
      <c r="A5" s="73" t="s">
        <v>22</v>
      </c>
      <c r="B5" s="73"/>
      <c r="C5" s="73"/>
      <c r="D5" s="73"/>
      <c r="E5" s="73"/>
      <c r="F5" s="73"/>
      <c r="G5" s="73"/>
    </row>
    <row r="7" spans="1:8" x14ac:dyDescent="0.3">
      <c r="A7" s="44"/>
      <c r="B7" s="3"/>
      <c r="C7" s="15">
        <v>2019</v>
      </c>
      <c r="D7" s="15">
        <v>2020</v>
      </c>
      <c r="E7" s="15" t="s">
        <v>120</v>
      </c>
      <c r="F7" s="15">
        <v>2020</v>
      </c>
      <c r="G7" s="15">
        <v>2021</v>
      </c>
    </row>
    <row r="8" spans="1:8" x14ac:dyDescent="0.3">
      <c r="A8" s="4" t="s">
        <v>0</v>
      </c>
      <c r="B8" s="4" t="s">
        <v>1</v>
      </c>
      <c r="C8" s="16" t="s">
        <v>2</v>
      </c>
      <c r="D8" s="16" t="s">
        <v>3</v>
      </c>
      <c r="E8" s="49" t="s">
        <v>123</v>
      </c>
      <c r="F8" s="16" t="s">
        <v>4</v>
      </c>
      <c r="G8" s="16" t="s">
        <v>3</v>
      </c>
    </row>
    <row r="10" spans="1:8" x14ac:dyDescent="0.3">
      <c r="B10" s="44" t="s">
        <v>5</v>
      </c>
    </row>
    <row r="11" spans="1:8" x14ac:dyDescent="0.3">
      <c r="A11" s="45">
        <v>5010</v>
      </c>
      <c r="B11" s="46" t="s">
        <v>107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8" x14ac:dyDescent="0.3">
      <c r="A12" s="45">
        <v>5020</v>
      </c>
      <c r="B12" s="46" t="s">
        <v>108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8" x14ac:dyDescent="0.3">
      <c r="A13" s="45"/>
      <c r="B13" s="46" t="s">
        <v>109</v>
      </c>
      <c r="C13" s="27">
        <f t="shared" ref="C13:F13" si="0">SUM(C11:C12)</f>
        <v>0</v>
      </c>
      <c r="D13" s="27">
        <f>SUM(D11:D12)</f>
        <v>0</v>
      </c>
      <c r="E13" s="27">
        <f t="shared" si="0"/>
        <v>0</v>
      </c>
      <c r="F13" s="27">
        <f t="shared" si="0"/>
        <v>0</v>
      </c>
      <c r="G13" s="27">
        <f>SUM(G11:G12)</f>
        <v>0</v>
      </c>
    </row>
    <row r="14" spans="1:8" x14ac:dyDescent="0.3">
      <c r="C14" s="21"/>
      <c r="D14" s="11"/>
      <c r="F14" s="41"/>
      <c r="G14" s="41"/>
    </row>
    <row r="15" spans="1:8" x14ac:dyDescent="0.3">
      <c r="B15" s="44" t="s">
        <v>6</v>
      </c>
      <c r="C15" s="21"/>
      <c r="D15" s="11"/>
      <c r="F15" s="41"/>
      <c r="G15" s="41"/>
    </row>
    <row r="16" spans="1:8" x14ac:dyDescent="0.3">
      <c r="A16" s="2">
        <v>5110</v>
      </c>
      <c r="B16" s="1" t="s">
        <v>83</v>
      </c>
      <c r="C16" s="18">
        <v>1110890</v>
      </c>
      <c r="D16" s="18">
        <v>1125480</v>
      </c>
      <c r="E16" s="18">
        <v>985321</v>
      </c>
      <c r="F16" s="19">
        <v>1126000</v>
      </c>
      <c r="G16" s="19">
        <v>1126000</v>
      </c>
      <c r="H16" s="14"/>
    </row>
    <row r="17" spans="1:7" x14ac:dyDescent="0.3">
      <c r="B17" s="1" t="s">
        <v>8</v>
      </c>
      <c r="C17" s="20">
        <f>SUM(C16:C16)</f>
        <v>1110890</v>
      </c>
      <c r="D17" s="20">
        <f>SUM(D16:D16)</f>
        <v>1125480</v>
      </c>
      <c r="E17" s="20">
        <f>SUM(E16:E16)</f>
        <v>985321</v>
      </c>
      <c r="F17" s="27">
        <f>SUM(F16:F16)</f>
        <v>1126000</v>
      </c>
      <c r="G17" s="27">
        <f>SUM(G16:G16)</f>
        <v>1126000</v>
      </c>
    </row>
    <row r="18" spans="1:7" x14ac:dyDescent="0.3">
      <c r="C18" s="21"/>
      <c r="D18" s="11"/>
      <c r="F18" s="41"/>
      <c r="G18" s="41"/>
    </row>
    <row r="19" spans="1:7" x14ac:dyDescent="0.3">
      <c r="B19" s="44" t="s">
        <v>9</v>
      </c>
      <c r="C19" s="21"/>
      <c r="D19" s="11"/>
      <c r="F19" s="41"/>
      <c r="G19" s="41"/>
    </row>
    <row r="20" spans="1:7" x14ac:dyDescent="0.3">
      <c r="A20" s="2">
        <v>5210</v>
      </c>
      <c r="B20" s="1" t="s">
        <v>10</v>
      </c>
      <c r="C20" s="18">
        <v>0</v>
      </c>
      <c r="D20" s="18">
        <v>14000</v>
      </c>
      <c r="E20" s="18">
        <v>4360</v>
      </c>
      <c r="F20" s="19">
        <v>5000</v>
      </c>
      <c r="G20" s="19">
        <v>8000</v>
      </c>
    </row>
    <row r="21" spans="1:7" x14ac:dyDescent="0.3">
      <c r="B21" s="1" t="s">
        <v>13</v>
      </c>
      <c r="C21" s="20">
        <f>SUM(C20:C20)</f>
        <v>0</v>
      </c>
      <c r="D21" s="20">
        <f>SUM(D20:D20)</f>
        <v>14000</v>
      </c>
      <c r="E21" s="20">
        <f t="shared" ref="E21:F21" si="1">SUM(E20:E20)</f>
        <v>4360</v>
      </c>
      <c r="F21" s="27">
        <f t="shared" si="1"/>
        <v>5000</v>
      </c>
      <c r="G21" s="27">
        <f>SUM(G20:G20)</f>
        <v>8000</v>
      </c>
    </row>
    <row r="22" spans="1:7" x14ac:dyDescent="0.3">
      <c r="C22" s="21"/>
      <c r="D22" s="11"/>
      <c r="F22" s="41"/>
      <c r="G22" s="41"/>
    </row>
    <row r="23" spans="1:7" x14ac:dyDescent="0.3">
      <c r="B23" s="44" t="s">
        <v>14</v>
      </c>
      <c r="C23" s="21"/>
      <c r="D23" s="11"/>
      <c r="F23" s="41"/>
      <c r="G23" s="41"/>
    </row>
    <row r="24" spans="1:7" x14ac:dyDescent="0.3">
      <c r="A24" s="2">
        <v>5310</v>
      </c>
      <c r="B24" s="1" t="s">
        <v>17</v>
      </c>
      <c r="C24" s="18">
        <v>64467</v>
      </c>
      <c r="D24" s="18">
        <v>30000</v>
      </c>
      <c r="E24" s="18">
        <v>19594</v>
      </c>
      <c r="F24" s="19">
        <v>19594</v>
      </c>
      <c r="G24" s="72">
        <v>0</v>
      </c>
    </row>
    <row r="25" spans="1:7" x14ac:dyDescent="0.3">
      <c r="B25" s="1" t="s">
        <v>18</v>
      </c>
      <c r="C25" s="20">
        <f>SUM(C24:C24)</f>
        <v>64467</v>
      </c>
      <c r="D25" s="20">
        <f>SUM(D24:D24)</f>
        <v>30000</v>
      </c>
      <c r="E25" s="20">
        <f t="shared" ref="E25:F25" si="2">SUM(E24:E24)</f>
        <v>19594</v>
      </c>
      <c r="F25" s="27">
        <f t="shared" si="2"/>
        <v>19594</v>
      </c>
      <c r="G25" s="27">
        <f>SUM(G24:G24)</f>
        <v>0</v>
      </c>
    </row>
    <row r="26" spans="1:7" x14ac:dyDescent="0.3">
      <c r="C26" s="21"/>
      <c r="D26" s="21"/>
      <c r="F26" s="41"/>
      <c r="G26" s="41"/>
    </row>
    <row r="27" spans="1:7" ht="19.5" thickBot="1" x14ac:dyDescent="0.35">
      <c r="B27" s="3" t="s">
        <v>20</v>
      </c>
      <c r="C27" s="22">
        <f>C13+C17+C21+C25</f>
        <v>1175357</v>
      </c>
      <c r="D27" s="22">
        <f>D13+D17+D21+D25</f>
        <v>1169480</v>
      </c>
      <c r="E27" s="22">
        <f>E13+E17+E21+E25</f>
        <v>1009275</v>
      </c>
      <c r="F27" s="22">
        <f>F13+F17+F21+F25</f>
        <v>1150594</v>
      </c>
      <c r="G27" s="22">
        <f>G13+G17+G21+G25</f>
        <v>1134000</v>
      </c>
    </row>
    <row r="28" spans="1:7" ht="19.5" thickTop="1" x14ac:dyDescent="0.3">
      <c r="B28" s="3"/>
      <c r="C28" s="37"/>
      <c r="D28" s="37"/>
      <c r="E28" s="37"/>
      <c r="F28" s="37"/>
      <c r="G28" s="37"/>
    </row>
    <row r="29" spans="1:7" x14ac:dyDescent="0.3">
      <c r="B29" s="3"/>
      <c r="C29" s="37"/>
      <c r="D29" s="37"/>
      <c r="E29" s="37"/>
      <c r="F29" s="37"/>
      <c r="G29" s="37"/>
    </row>
    <row r="30" spans="1:7" x14ac:dyDescent="0.3">
      <c r="B30" s="3"/>
      <c r="C30" s="37"/>
      <c r="D30" s="37"/>
      <c r="E30" s="37"/>
      <c r="F30" s="37"/>
      <c r="G30" s="37"/>
    </row>
    <row r="31" spans="1:7" x14ac:dyDescent="0.3">
      <c r="B31" s="3"/>
      <c r="C31" s="37"/>
      <c r="D31" s="37"/>
      <c r="E31" s="37"/>
      <c r="F31" s="37"/>
      <c r="G31" s="37"/>
    </row>
    <row r="32" spans="1:7" x14ac:dyDescent="0.3">
      <c r="B32" s="3"/>
      <c r="C32" s="37"/>
      <c r="D32" s="37"/>
      <c r="E32" s="37"/>
      <c r="F32" s="37"/>
      <c r="G32" s="37"/>
    </row>
    <row r="33" spans="1:7" x14ac:dyDescent="0.3">
      <c r="B33" s="3"/>
      <c r="C33" s="37"/>
      <c r="D33" s="37"/>
      <c r="E33" s="37"/>
      <c r="F33" s="37"/>
      <c r="G33" s="37"/>
    </row>
    <row r="34" spans="1:7" x14ac:dyDescent="0.3">
      <c r="B34" s="3"/>
      <c r="C34" s="37"/>
      <c r="D34" s="37"/>
      <c r="E34" s="37"/>
      <c r="F34" s="37"/>
      <c r="G34" s="37"/>
    </row>
    <row r="36" spans="1:7" x14ac:dyDescent="0.3">
      <c r="A36" s="73" t="s">
        <v>82</v>
      </c>
      <c r="B36" s="73"/>
      <c r="C36" s="73"/>
      <c r="D36" s="73"/>
      <c r="E36" s="73"/>
      <c r="F36" s="73"/>
      <c r="G36" s="73"/>
    </row>
    <row r="37" spans="1:7" x14ac:dyDescent="0.3">
      <c r="A37" s="73" t="s">
        <v>122</v>
      </c>
      <c r="B37" s="73"/>
      <c r="C37" s="73"/>
      <c r="D37" s="73"/>
      <c r="E37" s="73"/>
      <c r="F37" s="73"/>
      <c r="G37" s="73"/>
    </row>
    <row r="38" spans="1:7" x14ac:dyDescent="0.3">
      <c r="A38" s="44"/>
      <c r="B38" s="44"/>
      <c r="C38" s="15"/>
      <c r="D38" s="15"/>
      <c r="E38" s="15"/>
      <c r="F38" s="15"/>
      <c r="G38" s="15"/>
    </row>
    <row r="39" spans="1:7" x14ac:dyDescent="0.3">
      <c r="A39" s="73" t="s">
        <v>23</v>
      </c>
      <c r="B39" s="73"/>
      <c r="C39" s="73"/>
      <c r="D39" s="73"/>
      <c r="E39" s="73"/>
      <c r="F39" s="73"/>
      <c r="G39" s="73"/>
    </row>
    <row r="41" spans="1:7" x14ac:dyDescent="0.3">
      <c r="A41" s="44"/>
      <c r="B41" s="3"/>
      <c r="C41" s="15">
        <v>2019</v>
      </c>
      <c r="D41" s="15">
        <v>2020</v>
      </c>
      <c r="E41" s="15" t="s">
        <v>120</v>
      </c>
      <c r="F41" s="15">
        <v>2020</v>
      </c>
      <c r="G41" s="15">
        <v>2021</v>
      </c>
    </row>
    <row r="42" spans="1:7" x14ac:dyDescent="0.3">
      <c r="A42" s="4" t="s">
        <v>0</v>
      </c>
      <c r="B42" s="4" t="s">
        <v>1</v>
      </c>
      <c r="C42" s="16" t="s">
        <v>2</v>
      </c>
      <c r="D42" s="16" t="s">
        <v>3</v>
      </c>
      <c r="E42" s="49" t="s">
        <v>123</v>
      </c>
      <c r="F42" s="16" t="s">
        <v>4</v>
      </c>
      <c r="G42" s="16" t="s">
        <v>3</v>
      </c>
    </row>
    <row r="44" spans="1:7" x14ac:dyDescent="0.3">
      <c r="B44" s="44" t="s">
        <v>24</v>
      </c>
    </row>
    <row r="45" spans="1:7" s="11" customFormat="1" x14ac:dyDescent="0.3">
      <c r="A45" s="9">
        <v>6520</v>
      </c>
      <c r="B45" s="10" t="s">
        <v>94</v>
      </c>
      <c r="C45" s="18">
        <v>14500</v>
      </c>
      <c r="D45" s="18">
        <v>6667</v>
      </c>
      <c r="E45" s="18">
        <v>13200</v>
      </c>
      <c r="F45" s="19">
        <v>14000</v>
      </c>
      <c r="G45" s="74">
        <v>14000</v>
      </c>
    </row>
    <row r="46" spans="1:7" x14ac:dyDescent="0.3">
      <c r="A46" s="2">
        <v>6020</v>
      </c>
      <c r="B46" s="1" t="s">
        <v>25</v>
      </c>
      <c r="C46" s="18">
        <v>1109</v>
      </c>
      <c r="D46" s="18">
        <v>520</v>
      </c>
      <c r="E46" s="18">
        <v>1009</v>
      </c>
      <c r="F46" s="19">
        <v>1200</v>
      </c>
      <c r="G46" s="74">
        <v>1200</v>
      </c>
    </row>
    <row r="47" spans="1:7" x14ac:dyDescent="0.3">
      <c r="B47" s="1" t="s">
        <v>30</v>
      </c>
      <c r="C47" s="20">
        <f>SUM(C45:C46)</f>
        <v>15609</v>
      </c>
      <c r="D47" s="20">
        <f>SUM(D45:D46)</f>
        <v>7187</v>
      </c>
      <c r="E47" s="20">
        <f>SUM(E45:E46)</f>
        <v>14209</v>
      </c>
      <c r="F47" s="27">
        <f>SUM(F45:F46)</f>
        <v>15200</v>
      </c>
      <c r="G47" s="27">
        <f>SUM(G45:G46)</f>
        <v>15200</v>
      </c>
    </row>
    <row r="48" spans="1:7" x14ac:dyDescent="0.3">
      <c r="C48" s="21"/>
      <c r="D48"/>
      <c r="F48" s="41"/>
      <c r="G48" s="41"/>
    </row>
    <row r="49" spans="1:7" x14ac:dyDescent="0.3">
      <c r="B49" s="44" t="s">
        <v>31</v>
      </c>
      <c r="C49" s="21"/>
      <c r="D49" s="11"/>
      <c r="F49" s="41"/>
      <c r="G49" s="41"/>
    </row>
    <row r="50" spans="1:7" x14ac:dyDescent="0.3">
      <c r="A50" s="2">
        <v>6160</v>
      </c>
      <c r="B50" s="1" t="s">
        <v>59</v>
      </c>
      <c r="C50" s="18">
        <v>5086</v>
      </c>
      <c r="D50" s="19">
        <v>20000</v>
      </c>
      <c r="E50" s="18">
        <v>15174</v>
      </c>
      <c r="F50" s="19">
        <v>14000</v>
      </c>
      <c r="G50" s="19">
        <v>14000</v>
      </c>
    </row>
    <row r="51" spans="1:7" x14ac:dyDescent="0.3">
      <c r="A51" s="2">
        <v>6130</v>
      </c>
      <c r="B51" s="1" t="s">
        <v>40</v>
      </c>
      <c r="C51" s="18">
        <v>2820</v>
      </c>
      <c r="D51" s="19">
        <v>2500</v>
      </c>
      <c r="E51" s="18">
        <v>1342</v>
      </c>
      <c r="F51" s="19">
        <v>1342</v>
      </c>
      <c r="G51" s="19">
        <v>0</v>
      </c>
    </row>
    <row r="52" spans="1:7" x14ac:dyDescent="0.3">
      <c r="B52" s="1" t="s">
        <v>68</v>
      </c>
      <c r="C52" s="20">
        <f>SUM(C50:C51)</f>
        <v>7906</v>
      </c>
      <c r="D52" s="20">
        <f>SUM(D50:D51)</f>
        <v>22500</v>
      </c>
      <c r="E52" s="20">
        <f>SUM(E50:E51)</f>
        <v>16516</v>
      </c>
      <c r="F52" s="27">
        <f>SUM(F50:F51)</f>
        <v>15342</v>
      </c>
      <c r="G52" s="27">
        <f>SUM(G50:G51)</f>
        <v>14000</v>
      </c>
    </row>
    <row r="53" spans="1:7" x14ac:dyDescent="0.3">
      <c r="C53" s="21"/>
      <c r="D53" s="11"/>
      <c r="F53" s="41"/>
      <c r="G53" s="41"/>
    </row>
    <row r="54" spans="1:7" x14ac:dyDescent="0.3">
      <c r="B54" s="44" t="s">
        <v>35</v>
      </c>
      <c r="C54" s="21"/>
      <c r="D54" s="11"/>
      <c r="F54" s="41"/>
      <c r="G54" s="41"/>
    </row>
    <row r="55" spans="1:7" x14ac:dyDescent="0.3">
      <c r="A55" s="2">
        <v>6251</v>
      </c>
      <c r="B55" s="1" t="s">
        <v>39</v>
      </c>
      <c r="C55" s="21">
        <v>4660</v>
      </c>
      <c r="D55" s="21">
        <v>6000</v>
      </c>
      <c r="E55" s="21">
        <v>4900</v>
      </c>
      <c r="F55" s="38">
        <v>4900</v>
      </c>
      <c r="G55" s="38">
        <v>5000</v>
      </c>
    </row>
    <row r="56" spans="1:7" x14ac:dyDescent="0.3">
      <c r="A56" s="45">
        <v>6220</v>
      </c>
      <c r="B56" s="48" t="s">
        <v>93</v>
      </c>
      <c r="C56" s="38">
        <v>171686</v>
      </c>
      <c r="D56" s="38">
        <v>170000</v>
      </c>
      <c r="E56" s="38">
        <v>150152</v>
      </c>
      <c r="F56" s="38">
        <v>170000</v>
      </c>
      <c r="G56" s="38">
        <v>170000</v>
      </c>
    </row>
    <row r="57" spans="1:7" x14ac:dyDescent="0.3">
      <c r="A57" s="2">
        <v>6240</v>
      </c>
      <c r="B57" s="7" t="s">
        <v>54</v>
      </c>
      <c r="C57" s="21">
        <v>1716</v>
      </c>
      <c r="D57" s="21">
        <v>2600</v>
      </c>
      <c r="E57" s="21">
        <v>2036</v>
      </c>
      <c r="F57" s="38">
        <v>2036</v>
      </c>
      <c r="G57" s="38">
        <v>2500</v>
      </c>
    </row>
    <row r="58" spans="1:7" x14ac:dyDescent="0.3">
      <c r="B58" s="1" t="s">
        <v>47</v>
      </c>
      <c r="C58" s="21"/>
      <c r="D58" s="21"/>
      <c r="F58" s="41"/>
      <c r="G58" s="38"/>
    </row>
    <row r="59" spans="1:7" x14ac:dyDescent="0.3">
      <c r="A59" s="2">
        <v>6231</v>
      </c>
      <c r="B59" s="5" t="s">
        <v>48</v>
      </c>
      <c r="C59" s="21">
        <v>0</v>
      </c>
      <c r="D59" s="21">
        <v>0</v>
      </c>
      <c r="E59" s="21">
        <v>0</v>
      </c>
      <c r="F59" s="38">
        <v>0</v>
      </c>
      <c r="G59" s="38">
        <v>0</v>
      </c>
    </row>
    <row r="60" spans="1:7" x14ac:dyDescent="0.3">
      <c r="A60" s="2">
        <v>6232</v>
      </c>
      <c r="B60" s="5" t="s">
        <v>49</v>
      </c>
      <c r="C60" s="21">
        <v>487</v>
      </c>
      <c r="D60" s="38">
        <v>487</v>
      </c>
      <c r="E60" s="21">
        <v>487</v>
      </c>
      <c r="F60" s="38">
        <v>487</v>
      </c>
      <c r="G60" s="38">
        <v>500</v>
      </c>
    </row>
    <row r="61" spans="1:7" x14ac:dyDescent="0.3">
      <c r="A61" s="2">
        <v>6233</v>
      </c>
      <c r="B61" s="5" t="s">
        <v>50</v>
      </c>
      <c r="C61" s="21">
        <v>1785</v>
      </c>
      <c r="D61" s="21">
        <v>2000</v>
      </c>
      <c r="E61" s="21">
        <v>1641</v>
      </c>
      <c r="F61" s="38">
        <v>1641</v>
      </c>
      <c r="G61" s="38">
        <v>1800</v>
      </c>
    </row>
    <row r="62" spans="1:7" x14ac:dyDescent="0.3">
      <c r="A62" s="2">
        <v>6234</v>
      </c>
      <c r="B62" s="5" t="s">
        <v>51</v>
      </c>
      <c r="C62" s="21">
        <v>1386</v>
      </c>
      <c r="D62" s="21">
        <v>2000</v>
      </c>
      <c r="E62" s="21">
        <v>1235</v>
      </c>
      <c r="F62" s="38">
        <v>1235</v>
      </c>
      <c r="G62" s="38">
        <v>1500</v>
      </c>
    </row>
    <row r="63" spans="1:7" x14ac:dyDescent="0.3">
      <c r="A63" s="2">
        <v>6235</v>
      </c>
      <c r="B63" s="5" t="s">
        <v>52</v>
      </c>
      <c r="C63" s="21">
        <v>4708</v>
      </c>
      <c r="D63" s="21">
        <v>7000</v>
      </c>
      <c r="E63" s="21">
        <v>4678</v>
      </c>
      <c r="F63" s="38">
        <v>4678</v>
      </c>
      <c r="G63" s="38">
        <v>5000</v>
      </c>
    </row>
    <row r="64" spans="1:7" x14ac:dyDescent="0.3">
      <c r="A64" s="2">
        <v>6252</v>
      </c>
      <c r="B64" s="1" t="s">
        <v>55</v>
      </c>
      <c r="C64" s="21">
        <v>52</v>
      </c>
      <c r="D64" s="21">
        <v>1000</v>
      </c>
      <c r="E64" s="21">
        <v>0</v>
      </c>
      <c r="F64" s="38">
        <v>0</v>
      </c>
      <c r="G64" s="38">
        <v>1000</v>
      </c>
    </row>
    <row r="65" spans="1:7" x14ac:dyDescent="0.3">
      <c r="A65" s="2">
        <v>6350</v>
      </c>
      <c r="B65" s="1" t="s">
        <v>85</v>
      </c>
      <c r="C65" s="21">
        <v>240000</v>
      </c>
      <c r="D65" s="21">
        <v>240000</v>
      </c>
      <c r="E65" s="21">
        <v>200000</v>
      </c>
      <c r="F65" s="38">
        <v>240000</v>
      </c>
      <c r="G65" s="38">
        <v>240000</v>
      </c>
    </row>
    <row r="66" spans="1:7" x14ac:dyDescent="0.3">
      <c r="A66" s="2">
        <v>6340</v>
      </c>
      <c r="B66" s="1" t="s">
        <v>86</v>
      </c>
      <c r="C66" s="21">
        <v>395638</v>
      </c>
      <c r="D66" s="21">
        <v>430000</v>
      </c>
      <c r="E66" s="21">
        <v>359547</v>
      </c>
      <c r="F66" s="38">
        <v>400000</v>
      </c>
      <c r="G66" s="75">
        <v>440000</v>
      </c>
    </row>
    <row r="67" spans="1:7" x14ac:dyDescent="0.3">
      <c r="A67" s="2">
        <v>6270</v>
      </c>
      <c r="B67" s="1" t="s">
        <v>60</v>
      </c>
      <c r="C67" s="21">
        <v>0</v>
      </c>
      <c r="D67" s="21">
        <v>0</v>
      </c>
      <c r="E67" s="21">
        <v>0</v>
      </c>
      <c r="F67" s="38">
        <v>0</v>
      </c>
      <c r="G67" s="38">
        <v>0</v>
      </c>
    </row>
    <row r="68" spans="1:7" x14ac:dyDescent="0.3">
      <c r="A68" s="2">
        <v>6310</v>
      </c>
      <c r="B68" s="1" t="s">
        <v>63</v>
      </c>
      <c r="C68" s="21">
        <v>5182</v>
      </c>
      <c r="D68" s="21">
        <v>9000</v>
      </c>
      <c r="E68" s="21">
        <v>4140</v>
      </c>
      <c r="F68" s="38">
        <v>5500</v>
      </c>
      <c r="G68" s="38">
        <v>6000</v>
      </c>
    </row>
    <row r="69" spans="1:7" x14ac:dyDescent="0.3">
      <c r="A69" s="2">
        <v>6254</v>
      </c>
      <c r="B69" s="1" t="s">
        <v>41</v>
      </c>
      <c r="C69" s="70">
        <v>0</v>
      </c>
      <c r="D69" s="38">
        <v>10000</v>
      </c>
      <c r="E69" s="21">
        <v>7813</v>
      </c>
      <c r="F69" s="38">
        <v>7813</v>
      </c>
      <c r="G69" s="38">
        <v>10000</v>
      </c>
    </row>
    <row r="70" spans="1:7" x14ac:dyDescent="0.3">
      <c r="A70" s="2">
        <v>6210</v>
      </c>
      <c r="B70" s="1" t="s">
        <v>84</v>
      </c>
      <c r="C70" s="70">
        <v>0</v>
      </c>
      <c r="D70" s="21">
        <v>100</v>
      </c>
      <c r="E70" s="21">
        <v>0</v>
      </c>
      <c r="F70" s="38">
        <v>0</v>
      </c>
      <c r="G70" s="38">
        <v>100</v>
      </c>
    </row>
    <row r="71" spans="1:7" x14ac:dyDescent="0.3">
      <c r="B71" s="1" t="s">
        <v>69</v>
      </c>
      <c r="C71" s="20">
        <f>SUM(C55:C70)</f>
        <v>827300</v>
      </c>
      <c r="D71" s="20">
        <f>SUM(D55:D70)</f>
        <v>880187</v>
      </c>
      <c r="E71" s="20">
        <f>SUM(E55:E70)</f>
        <v>736629</v>
      </c>
      <c r="F71" s="27">
        <f>SUM(F55:F70)</f>
        <v>838290</v>
      </c>
      <c r="G71" s="27">
        <f>SUM(G55:G70)</f>
        <v>883400</v>
      </c>
    </row>
    <row r="72" spans="1:7" x14ac:dyDescent="0.3">
      <c r="C72" s="21"/>
      <c r="D72" s="11"/>
      <c r="F72" s="41"/>
      <c r="G72" s="41"/>
    </row>
    <row r="73" spans="1:7" x14ac:dyDescent="0.3">
      <c r="B73" s="44" t="s">
        <v>33</v>
      </c>
      <c r="C73" s="21"/>
      <c r="D73" s="11"/>
      <c r="F73" s="41"/>
      <c r="G73" s="41"/>
    </row>
    <row r="74" spans="1:7" x14ac:dyDescent="0.3">
      <c r="A74" s="2">
        <v>6420</v>
      </c>
      <c r="B74" s="1" t="s">
        <v>81</v>
      </c>
      <c r="C74" s="18">
        <v>33812</v>
      </c>
      <c r="D74" s="21">
        <v>42000</v>
      </c>
      <c r="E74" s="18">
        <v>7148</v>
      </c>
      <c r="F74" s="19">
        <v>20000</v>
      </c>
      <c r="G74" s="38">
        <v>40000</v>
      </c>
    </row>
    <row r="75" spans="1:7" x14ac:dyDescent="0.3">
      <c r="A75" s="2">
        <v>6410</v>
      </c>
      <c r="B75" s="1" t="s">
        <v>87</v>
      </c>
      <c r="C75" s="18">
        <v>24454</v>
      </c>
      <c r="D75" s="21">
        <v>60000</v>
      </c>
      <c r="E75" s="18">
        <v>4629</v>
      </c>
      <c r="F75" s="19">
        <v>20000</v>
      </c>
      <c r="G75" s="38">
        <v>50000</v>
      </c>
    </row>
    <row r="76" spans="1:7" x14ac:dyDescent="0.3">
      <c r="A76" s="2">
        <v>6440</v>
      </c>
      <c r="B76" s="1" t="s">
        <v>88</v>
      </c>
      <c r="C76" s="18">
        <v>6665</v>
      </c>
      <c r="D76" s="21">
        <v>20000</v>
      </c>
      <c r="E76" s="18">
        <v>5620</v>
      </c>
      <c r="F76" s="19">
        <v>10000</v>
      </c>
      <c r="G76" s="38">
        <v>15000</v>
      </c>
    </row>
    <row r="77" spans="1:7" x14ac:dyDescent="0.3">
      <c r="A77" s="2">
        <v>6450</v>
      </c>
      <c r="B77" s="1" t="s">
        <v>89</v>
      </c>
      <c r="C77" s="18">
        <v>0</v>
      </c>
      <c r="D77" s="21">
        <v>0</v>
      </c>
      <c r="E77" s="18">
        <v>0</v>
      </c>
      <c r="F77" s="19">
        <v>0</v>
      </c>
      <c r="G77" s="38">
        <v>0</v>
      </c>
    </row>
    <row r="78" spans="1:7" x14ac:dyDescent="0.3">
      <c r="B78" s="1" t="s">
        <v>70</v>
      </c>
      <c r="C78" s="20">
        <f>SUM(C74:C77)</f>
        <v>64931</v>
      </c>
      <c r="D78" s="20">
        <f t="shared" ref="D78:G78" si="3">SUM(D74:D77)</f>
        <v>122000</v>
      </c>
      <c r="E78" s="20">
        <f t="shared" si="3"/>
        <v>17397</v>
      </c>
      <c r="F78" s="27">
        <f t="shared" si="3"/>
        <v>50000</v>
      </c>
      <c r="G78" s="27">
        <f t="shared" si="3"/>
        <v>105000</v>
      </c>
    </row>
    <row r="79" spans="1:7" x14ac:dyDescent="0.3">
      <c r="C79" s="21"/>
      <c r="D79" s="18"/>
      <c r="F79" s="41"/>
      <c r="G79" s="19"/>
    </row>
    <row r="80" spans="1:7" x14ac:dyDescent="0.3">
      <c r="B80" s="44" t="s">
        <v>44</v>
      </c>
      <c r="C80" s="21"/>
      <c r="D80" s="18"/>
      <c r="F80" s="41"/>
      <c r="G80" s="19"/>
    </row>
    <row r="81" spans="1:7" x14ac:dyDescent="0.3">
      <c r="A81" s="2">
        <v>6510</v>
      </c>
      <c r="B81" s="1" t="s">
        <v>71</v>
      </c>
      <c r="C81" s="18">
        <v>0</v>
      </c>
      <c r="D81" s="18">
        <v>100</v>
      </c>
      <c r="E81" s="18">
        <v>0</v>
      </c>
      <c r="F81" s="19">
        <v>0</v>
      </c>
      <c r="G81" s="19">
        <v>100</v>
      </c>
    </row>
    <row r="82" spans="1:7" x14ac:dyDescent="0.3">
      <c r="B82" s="1" t="s">
        <v>72</v>
      </c>
      <c r="C82" s="20">
        <f>SUM(C81:C81)</f>
        <v>0</v>
      </c>
      <c r="D82" s="20">
        <f>SUM(D81:D81)</f>
        <v>100</v>
      </c>
      <c r="E82" s="20">
        <f>SUM(E81:E81)</f>
        <v>0</v>
      </c>
      <c r="F82" s="27">
        <f>SUM(F81:F81)</f>
        <v>0</v>
      </c>
      <c r="G82" s="27">
        <f>SUM(G81:G81)</f>
        <v>100</v>
      </c>
    </row>
    <row r="83" spans="1:7" x14ac:dyDescent="0.3">
      <c r="C83" s="28"/>
      <c r="D83" s="18"/>
      <c r="F83" s="41"/>
      <c r="G83" s="19"/>
    </row>
    <row r="84" spans="1:7" x14ac:dyDescent="0.3">
      <c r="B84" s="44" t="s">
        <v>45</v>
      </c>
      <c r="C84" s="21"/>
      <c r="D84" s="18"/>
      <c r="F84" s="41"/>
      <c r="G84" s="19"/>
    </row>
    <row r="85" spans="1:7" x14ac:dyDescent="0.3">
      <c r="A85" s="2">
        <v>7010</v>
      </c>
      <c r="B85" s="1" t="s">
        <v>66</v>
      </c>
      <c r="C85" s="18">
        <v>0</v>
      </c>
      <c r="D85" s="18">
        <v>0</v>
      </c>
      <c r="E85" s="18">
        <v>0</v>
      </c>
      <c r="F85" s="19">
        <v>0</v>
      </c>
      <c r="G85" s="19">
        <v>0</v>
      </c>
    </row>
    <row r="86" spans="1:7" x14ac:dyDescent="0.3">
      <c r="A86" s="2">
        <v>7020</v>
      </c>
      <c r="B86" s="1" t="s">
        <v>90</v>
      </c>
      <c r="C86" s="18">
        <v>0</v>
      </c>
      <c r="D86" s="18">
        <v>0</v>
      </c>
      <c r="E86" s="18">
        <v>0</v>
      </c>
      <c r="F86" s="19">
        <v>0</v>
      </c>
      <c r="G86" s="19">
        <v>0</v>
      </c>
    </row>
    <row r="87" spans="1:7" x14ac:dyDescent="0.3">
      <c r="B87" s="1" t="s">
        <v>73</v>
      </c>
      <c r="C87" s="20">
        <f>SUM(C85:C86)</f>
        <v>0</v>
      </c>
      <c r="D87" s="20">
        <f t="shared" ref="D87:G87" si="4">SUM(D85:D86)</f>
        <v>0</v>
      </c>
      <c r="E87" s="20">
        <f t="shared" si="4"/>
        <v>0</v>
      </c>
      <c r="F87" s="27">
        <f t="shared" si="4"/>
        <v>0</v>
      </c>
      <c r="G87" s="27">
        <f t="shared" si="4"/>
        <v>0</v>
      </c>
    </row>
    <row r="88" spans="1:7" x14ac:dyDescent="0.3">
      <c r="C88" s="28"/>
      <c r="D88" s="18"/>
      <c r="F88" s="41"/>
      <c r="G88" s="19"/>
    </row>
    <row r="89" spans="1:7" x14ac:dyDescent="0.3">
      <c r="B89" s="44" t="s">
        <v>74</v>
      </c>
      <c r="C89" s="28"/>
      <c r="D89" s="18"/>
      <c r="F89" s="41"/>
      <c r="G89" s="19"/>
    </row>
    <row r="90" spans="1:7" x14ac:dyDescent="0.3">
      <c r="A90" s="2">
        <v>8000</v>
      </c>
      <c r="B90" s="1" t="s">
        <v>79</v>
      </c>
      <c r="C90" s="28">
        <v>142472</v>
      </c>
      <c r="D90" s="18">
        <v>200000</v>
      </c>
      <c r="E90" s="28">
        <v>0</v>
      </c>
      <c r="F90" s="42">
        <v>200000</v>
      </c>
      <c r="G90" s="19">
        <v>200000</v>
      </c>
    </row>
    <row r="91" spans="1:7" x14ac:dyDescent="0.3">
      <c r="B91" s="1" t="s">
        <v>80</v>
      </c>
      <c r="C91" s="20">
        <f t="shared" ref="C91:G91" si="5">SUM(C90)</f>
        <v>142472</v>
      </c>
      <c r="D91" s="20">
        <f t="shared" ref="D91" si="6">SUM(D90)</f>
        <v>200000</v>
      </c>
      <c r="E91" s="20">
        <f t="shared" si="5"/>
        <v>0</v>
      </c>
      <c r="F91" s="27">
        <f t="shared" si="5"/>
        <v>200000</v>
      </c>
      <c r="G91" s="27">
        <f t="shared" si="5"/>
        <v>200000</v>
      </c>
    </row>
    <row r="92" spans="1:7" x14ac:dyDescent="0.3">
      <c r="C92" s="21"/>
      <c r="D92" s="21"/>
      <c r="F92" s="41"/>
      <c r="G92" s="19"/>
    </row>
    <row r="93" spans="1:7" ht="19.5" thickBot="1" x14ac:dyDescent="0.35">
      <c r="B93" s="3" t="s">
        <v>91</v>
      </c>
      <c r="C93" s="22">
        <f>C47+C52+C71+C78+C82+C87+C91</f>
        <v>1058218</v>
      </c>
      <c r="D93" s="22">
        <f>D47+D52+D71+D78+D82+D87+D91</f>
        <v>1231974</v>
      </c>
      <c r="E93" s="22">
        <f>E47+E52+E71+E78+E82+E87+E91</f>
        <v>784751</v>
      </c>
      <c r="F93" s="43">
        <f>F47+F52+F71+F78+F82+F87+F91</f>
        <v>1118832</v>
      </c>
      <c r="G93" s="43">
        <f>G47+G52+G71+G78+G82+G87+G91</f>
        <v>1217700</v>
      </c>
    </row>
    <row r="94" spans="1:7" ht="19.5" thickTop="1" x14ac:dyDescent="0.3">
      <c r="B94" s="3"/>
      <c r="C94" s="37"/>
      <c r="D94" s="37"/>
      <c r="E94" s="37"/>
      <c r="F94" s="37"/>
      <c r="G94" s="37"/>
    </row>
    <row r="95" spans="1:7" x14ac:dyDescent="0.3">
      <c r="B95" s="3"/>
      <c r="C95" s="37"/>
      <c r="D95" s="37"/>
      <c r="E95" s="37"/>
      <c r="F95" s="37"/>
      <c r="G95" s="37"/>
    </row>
    <row r="96" spans="1:7" x14ac:dyDescent="0.3">
      <c r="B96" s="3"/>
      <c r="C96" s="37"/>
      <c r="D96" s="37"/>
      <c r="E96" s="37"/>
      <c r="F96" s="37"/>
      <c r="G96" s="37"/>
    </row>
    <row r="97" spans="1:7" x14ac:dyDescent="0.3">
      <c r="B97" s="3"/>
      <c r="C97" s="37"/>
      <c r="D97" s="37"/>
      <c r="E97" s="37"/>
      <c r="F97" s="37"/>
      <c r="G97" s="37"/>
    </row>
    <row r="98" spans="1:7" x14ac:dyDescent="0.3">
      <c r="B98" s="3"/>
      <c r="C98" s="37"/>
      <c r="D98" s="37"/>
      <c r="E98" s="37"/>
      <c r="F98" s="37"/>
      <c r="G98" s="37"/>
    </row>
    <row r="99" spans="1:7" x14ac:dyDescent="0.3">
      <c r="B99" s="3"/>
      <c r="C99" s="37"/>
      <c r="D99" s="37"/>
      <c r="E99" s="37"/>
      <c r="F99" s="37"/>
      <c r="G99" s="37"/>
    </row>
    <row r="100" spans="1:7" x14ac:dyDescent="0.3">
      <c r="B100" s="3"/>
      <c r="C100" s="37"/>
      <c r="D100" s="37"/>
      <c r="E100" s="37"/>
      <c r="F100" s="37"/>
      <c r="G100" s="37"/>
    </row>
    <row r="101" spans="1:7" x14ac:dyDescent="0.3">
      <c r="B101" s="3"/>
      <c r="C101" s="37"/>
      <c r="D101" s="37"/>
      <c r="E101" s="37"/>
      <c r="F101" s="37"/>
      <c r="G101" s="37"/>
    </row>
    <row r="102" spans="1:7" x14ac:dyDescent="0.3">
      <c r="G102" s="18"/>
    </row>
    <row r="103" spans="1:7" x14ac:dyDescent="0.3">
      <c r="A103" s="73" t="s">
        <v>82</v>
      </c>
      <c r="B103" s="73"/>
      <c r="C103" s="73"/>
      <c r="D103" s="73"/>
      <c r="E103" s="73"/>
      <c r="F103" s="73"/>
      <c r="G103" s="73"/>
    </row>
    <row r="104" spans="1:7" x14ac:dyDescent="0.3">
      <c r="A104" s="73" t="s">
        <v>122</v>
      </c>
      <c r="B104" s="73"/>
      <c r="C104" s="73"/>
      <c r="D104" s="73"/>
      <c r="E104" s="73"/>
      <c r="F104" s="73"/>
      <c r="G104" s="73"/>
    </row>
    <row r="106" spans="1:7" x14ac:dyDescent="0.3">
      <c r="A106" s="44"/>
      <c r="B106" s="3"/>
      <c r="C106" s="15">
        <v>2019</v>
      </c>
      <c r="D106" s="15">
        <v>2020</v>
      </c>
      <c r="E106" s="15" t="s">
        <v>120</v>
      </c>
      <c r="F106" s="15">
        <v>2020</v>
      </c>
      <c r="G106" s="15">
        <v>2021</v>
      </c>
    </row>
    <row r="107" spans="1:7" x14ac:dyDescent="0.3">
      <c r="A107" s="4" t="s">
        <v>0</v>
      </c>
      <c r="B107" s="4" t="s">
        <v>1</v>
      </c>
      <c r="C107" s="16" t="s">
        <v>2</v>
      </c>
      <c r="D107" s="16" t="s">
        <v>3</v>
      </c>
      <c r="E107" s="49" t="s">
        <v>124</v>
      </c>
      <c r="F107" s="16" t="s">
        <v>4</v>
      </c>
      <c r="G107" s="16" t="s">
        <v>3</v>
      </c>
    </row>
    <row r="108" spans="1:7" x14ac:dyDescent="0.3">
      <c r="G108" s="18"/>
    </row>
    <row r="109" spans="1:7" ht="56.25" x14ac:dyDescent="0.3">
      <c r="B109" s="6" t="s">
        <v>103</v>
      </c>
      <c r="C109" s="31">
        <f>C27-C93</f>
        <v>117139</v>
      </c>
      <c r="D109" s="31">
        <f>D27-D93</f>
        <v>-62494</v>
      </c>
      <c r="E109" s="31"/>
      <c r="F109" s="31">
        <f>F27-F93</f>
        <v>31762</v>
      </c>
      <c r="G109" s="32">
        <f>G27-G93</f>
        <v>-83700</v>
      </c>
    </row>
    <row r="110" spans="1:7" x14ac:dyDescent="0.3">
      <c r="B110" s="6"/>
      <c r="G110" s="18"/>
    </row>
    <row r="111" spans="1:7" x14ac:dyDescent="0.3">
      <c r="B111" s="6" t="s">
        <v>75</v>
      </c>
      <c r="C111" s="33">
        <v>796891</v>
      </c>
      <c r="D111" s="21">
        <f>C112</f>
        <v>731198</v>
      </c>
      <c r="E111" s="21"/>
      <c r="F111" s="21">
        <f>C112</f>
        <v>731198</v>
      </c>
      <c r="G111" s="21">
        <v>1009675</v>
      </c>
    </row>
    <row r="112" spans="1:7" x14ac:dyDescent="0.3">
      <c r="B112" s="6" t="s">
        <v>76</v>
      </c>
      <c r="C112" s="39">
        <v>731198</v>
      </c>
      <c r="D112" s="35">
        <f t="shared" ref="D112:G112" si="7">D111+D109</f>
        <v>668704</v>
      </c>
      <c r="E112" s="35"/>
      <c r="F112" s="35">
        <f t="shared" si="7"/>
        <v>762960</v>
      </c>
      <c r="G112" s="35">
        <f t="shared" si="7"/>
        <v>925975</v>
      </c>
    </row>
    <row r="113" spans="2:7" x14ac:dyDescent="0.3">
      <c r="B113" s="6"/>
      <c r="G113" s="18"/>
    </row>
    <row r="114" spans="2:7" x14ac:dyDescent="0.3">
      <c r="B114" s="57"/>
      <c r="C114" s="61"/>
      <c r="D114" s="61"/>
      <c r="E114" s="61"/>
      <c r="F114" s="61"/>
      <c r="G114" s="50"/>
    </row>
    <row r="115" spans="2:7" x14ac:dyDescent="0.3">
      <c r="B115" s="57"/>
      <c r="C115" s="61"/>
      <c r="D115" s="63"/>
      <c r="E115" s="64"/>
      <c r="F115" s="64"/>
      <c r="G115" s="65"/>
    </row>
    <row r="116" spans="2:7" x14ac:dyDescent="0.3">
      <c r="B116" s="57"/>
      <c r="C116" s="62"/>
      <c r="D116" s="66"/>
      <c r="E116" s="66"/>
      <c r="F116" s="66"/>
      <c r="G116" s="66"/>
    </row>
    <row r="117" spans="2:7" x14ac:dyDescent="0.3">
      <c r="B117" s="6"/>
      <c r="C117" s="31"/>
      <c r="D117" s="55"/>
      <c r="E117" s="55"/>
      <c r="F117" s="55"/>
      <c r="G117" s="55"/>
    </row>
    <row r="118" spans="2:7" x14ac:dyDescent="0.3">
      <c r="B118" s="6"/>
      <c r="C118" s="36"/>
      <c r="D118" s="55"/>
      <c r="E118" s="55"/>
      <c r="F118" s="55"/>
      <c r="G118" s="55"/>
    </row>
    <row r="119" spans="2:7" x14ac:dyDescent="0.3">
      <c r="B119" s="6"/>
      <c r="C119" s="31"/>
      <c r="D119" s="31"/>
      <c r="E119" s="31"/>
      <c r="F119" s="31"/>
      <c r="G119" s="31"/>
    </row>
    <row r="120" spans="2:7" x14ac:dyDescent="0.3">
      <c r="B120" s="6"/>
      <c r="C120" s="36"/>
      <c r="D120" s="31"/>
      <c r="E120" s="36"/>
      <c r="F120" s="36"/>
      <c r="G120" s="36"/>
    </row>
    <row r="121" spans="2:7" x14ac:dyDescent="0.3">
      <c r="B121" s="6"/>
      <c r="C121" s="31"/>
      <c r="D121" s="31"/>
      <c r="E121" s="31"/>
      <c r="F121" s="36"/>
      <c r="G121" s="36"/>
    </row>
    <row r="122" spans="2:7" x14ac:dyDescent="0.3">
      <c r="B122" s="6"/>
      <c r="C122" s="31"/>
      <c r="D122" s="31"/>
      <c r="E122" s="36"/>
      <c r="F122" s="36"/>
      <c r="G122" s="36"/>
    </row>
  </sheetData>
  <mergeCells count="8">
    <mergeCell ref="A103:G103"/>
    <mergeCell ref="A104:G104"/>
    <mergeCell ref="A2:G2"/>
    <mergeCell ref="A3:G3"/>
    <mergeCell ref="A5:G5"/>
    <mergeCell ref="A36:G36"/>
    <mergeCell ref="A37:G37"/>
    <mergeCell ref="A39:G39"/>
  </mergeCell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1</vt:lpstr>
      <vt:lpstr>San 1</vt:lpstr>
    </vt:vector>
  </TitlesOfParts>
  <Company>City of Cañon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G. Rabe</dc:creator>
  <cp:lastModifiedBy>Kevin Niles</cp:lastModifiedBy>
  <cp:lastPrinted>2020-12-14T20:09:55Z</cp:lastPrinted>
  <dcterms:created xsi:type="dcterms:W3CDTF">2014-11-05T21:22:43Z</dcterms:created>
  <dcterms:modified xsi:type="dcterms:W3CDTF">2020-12-14T20:12:58Z</dcterms:modified>
</cp:coreProperties>
</file>